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914f515b9e0b0c/1912_THD_TWIN_FOREST/1912_entregables/THD_ENTREGABLES/E10-INFORME SOBRE BONDAD DE AJUSTE Y VALIDACION DE ALGORITMOS/"/>
    </mc:Choice>
  </mc:AlternateContent>
  <xr:revisionPtr revIDLastSave="217" documentId="13_ncr:1_{B3DC4A8D-B30B-46A3-8D28-5BCE589C14D9}" xr6:coauthVersionLast="47" xr6:coauthVersionMax="47" xr10:uidLastSave="{D5945AE8-575C-448F-A91A-66E7CFF65CD1}"/>
  <bookViews>
    <workbookView xWindow="4245" yWindow="4245" windowWidth="28800" windowHeight="15345" activeTab="2" xr2:uid="{00000000-000D-0000-FFFF-FFFF00000000}"/>
  </bookViews>
  <sheets>
    <sheet name="Hoja1" sheetId="2" r:id="rId1"/>
    <sheet name="Hoja2" sheetId="3" r:id="rId2"/>
    <sheet name="Arganda Soria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4" l="1"/>
  <c r="K14" i="4"/>
  <c r="J14" i="4"/>
  <c r="I14" i="4"/>
  <c r="H14" i="4"/>
  <c r="G14" i="4"/>
  <c r="F14" i="4"/>
  <c r="E14" i="4"/>
  <c r="D14" i="4"/>
  <c r="P14" i="4" s="1"/>
  <c r="C14" i="4"/>
  <c r="B14" i="4"/>
  <c r="C6" i="4"/>
  <c r="D6" i="4"/>
  <c r="P6" i="4" s="1"/>
  <c r="E6" i="4"/>
  <c r="M6" i="4" s="1"/>
  <c r="F6" i="4"/>
  <c r="G6" i="4"/>
  <c r="H6" i="4"/>
  <c r="I6" i="4"/>
  <c r="J6" i="4"/>
  <c r="K6" i="4"/>
  <c r="L6" i="4"/>
  <c r="B6" i="4"/>
  <c r="N14" i="4"/>
  <c r="O14" i="4" s="1"/>
  <c r="M14" i="4"/>
  <c r="P13" i="4"/>
  <c r="N13" i="4"/>
  <c r="M13" i="4"/>
  <c r="L13" i="4"/>
  <c r="K13" i="4"/>
  <c r="J13" i="4"/>
  <c r="P12" i="4"/>
  <c r="N12" i="4"/>
  <c r="M12" i="4"/>
  <c r="O12" i="4" s="1"/>
  <c r="L12" i="4"/>
  <c r="K12" i="4"/>
  <c r="J12" i="4"/>
  <c r="P11" i="4"/>
  <c r="N11" i="4"/>
  <c r="M11" i="4"/>
  <c r="O11" i="4" s="1"/>
  <c r="L11" i="4"/>
  <c r="K11" i="4"/>
  <c r="J11" i="4"/>
  <c r="P5" i="4"/>
  <c r="N5" i="4"/>
  <c r="M5" i="4"/>
  <c r="L5" i="4"/>
  <c r="K5" i="4"/>
  <c r="J5" i="4"/>
  <c r="P4" i="4"/>
  <c r="N4" i="4"/>
  <c r="M4" i="4"/>
  <c r="L4" i="4"/>
  <c r="K4" i="4"/>
  <c r="J4" i="4"/>
  <c r="P3" i="4"/>
  <c r="N3" i="4"/>
  <c r="M3" i="4"/>
  <c r="L3" i="4"/>
  <c r="K3" i="4"/>
  <c r="J3" i="4"/>
  <c r="L31" i="2"/>
  <c r="K31" i="2"/>
  <c r="J31" i="2"/>
  <c r="I31" i="2"/>
  <c r="H31" i="2"/>
  <c r="G31" i="2"/>
  <c r="F31" i="2"/>
  <c r="E31" i="2"/>
  <c r="P31" i="2" s="1"/>
  <c r="D31" i="2"/>
  <c r="C31" i="2"/>
  <c r="B31" i="2"/>
  <c r="L24" i="2"/>
  <c r="K24" i="2"/>
  <c r="J24" i="2"/>
  <c r="I24" i="2"/>
  <c r="H24" i="2"/>
  <c r="G24" i="2"/>
  <c r="F24" i="2"/>
  <c r="E24" i="2"/>
  <c r="M24" i="2" s="1"/>
  <c r="D24" i="2"/>
  <c r="C24" i="2"/>
  <c r="B24" i="2"/>
  <c r="C17" i="2"/>
  <c r="D17" i="2"/>
  <c r="N17" i="2" s="1"/>
  <c r="E17" i="2"/>
  <c r="F17" i="2"/>
  <c r="G17" i="2"/>
  <c r="H17" i="2"/>
  <c r="I17" i="2"/>
  <c r="J17" i="2"/>
  <c r="K17" i="2"/>
  <c r="L17" i="2"/>
  <c r="B17" i="2"/>
  <c r="P95" i="2"/>
  <c r="N95" i="2"/>
  <c r="M95" i="2"/>
  <c r="L95" i="2"/>
  <c r="K95" i="2"/>
  <c r="J95" i="2"/>
  <c r="P93" i="2"/>
  <c r="N93" i="2"/>
  <c r="M93" i="2"/>
  <c r="L93" i="2"/>
  <c r="K93" i="2"/>
  <c r="J93" i="2"/>
  <c r="P90" i="2"/>
  <c r="N90" i="2"/>
  <c r="M90" i="2"/>
  <c r="L90" i="2"/>
  <c r="K90" i="2"/>
  <c r="J90" i="2"/>
  <c r="P88" i="2"/>
  <c r="N88" i="2"/>
  <c r="M88" i="2"/>
  <c r="L88" i="2"/>
  <c r="K88" i="2"/>
  <c r="J88" i="2"/>
  <c r="P85" i="2"/>
  <c r="N85" i="2"/>
  <c r="M85" i="2"/>
  <c r="L85" i="2"/>
  <c r="K85" i="2"/>
  <c r="J85" i="2"/>
  <c r="P83" i="2"/>
  <c r="N83" i="2"/>
  <c r="M83" i="2"/>
  <c r="L83" i="2"/>
  <c r="K83" i="2"/>
  <c r="J83" i="2"/>
  <c r="P79" i="2"/>
  <c r="N79" i="2"/>
  <c r="M79" i="2"/>
  <c r="L79" i="2"/>
  <c r="K79" i="2"/>
  <c r="J79" i="2"/>
  <c r="P78" i="2"/>
  <c r="N78" i="2"/>
  <c r="M78" i="2"/>
  <c r="L78" i="2"/>
  <c r="K78" i="2"/>
  <c r="J78" i="2"/>
  <c r="P77" i="2"/>
  <c r="N77" i="2"/>
  <c r="M77" i="2"/>
  <c r="L77" i="2"/>
  <c r="K77" i="2"/>
  <c r="J77" i="2"/>
  <c r="P76" i="2"/>
  <c r="N76" i="2"/>
  <c r="M76" i="2"/>
  <c r="L76" i="2"/>
  <c r="K76" i="2"/>
  <c r="J76" i="2"/>
  <c r="P75" i="2"/>
  <c r="N75" i="2"/>
  <c r="M75" i="2"/>
  <c r="L75" i="2"/>
  <c r="K75" i="2"/>
  <c r="J75" i="2"/>
  <c r="P74" i="2"/>
  <c r="N74" i="2"/>
  <c r="M74" i="2"/>
  <c r="L74" i="2"/>
  <c r="K74" i="2"/>
  <c r="J74" i="2"/>
  <c r="P72" i="2"/>
  <c r="N72" i="2"/>
  <c r="M72" i="2"/>
  <c r="L72" i="2"/>
  <c r="K72" i="2"/>
  <c r="J72" i="2"/>
  <c r="P71" i="2"/>
  <c r="N71" i="2"/>
  <c r="M71" i="2"/>
  <c r="O71" i="2" s="1"/>
  <c r="L71" i="2"/>
  <c r="K71" i="2"/>
  <c r="J71" i="2"/>
  <c r="P70" i="2"/>
  <c r="N70" i="2"/>
  <c r="M70" i="2"/>
  <c r="L70" i="2"/>
  <c r="K70" i="2"/>
  <c r="J70" i="2"/>
  <c r="P69" i="2"/>
  <c r="N69" i="2"/>
  <c r="M69" i="2"/>
  <c r="O69" i="2" s="1"/>
  <c r="L69" i="2"/>
  <c r="K69" i="2"/>
  <c r="J69" i="2"/>
  <c r="P68" i="2"/>
  <c r="N68" i="2"/>
  <c r="M68" i="2"/>
  <c r="L68" i="2"/>
  <c r="K68" i="2"/>
  <c r="J68" i="2"/>
  <c r="P67" i="2"/>
  <c r="N67" i="2"/>
  <c r="M67" i="2"/>
  <c r="L67" i="2"/>
  <c r="K67" i="2"/>
  <c r="J67" i="2"/>
  <c r="P63" i="2"/>
  <c r="N63" i="2"/>
  <c r="M63" i="2"/>
  <c r="L63" i="2"/>
  <c r="K63" i="2"/>
  <c r="J63" i="2"/>
  <c r="P62" i="2"/>
  <c r="N62" i="2"/>
  <c r="M62" i="2"/>
  <c r="L62" i="2"/>
  <c r="K62" i="2"/>
  <c r="J62" i="2"/>
  <c r="P61" i="2"/>
  <c r="N61" i="2"/>
  <c r="M61" i="2"/>
  <c r="L61" i="2"/>
  <c r="K61" i="2"/>
  <c r="J61" i="2"/>
  <c r="P60" i="2"/>
  <c r="N60" i="2"/>
  <c r="M60" i="2"/>
  <c r="L60" i="2"/>
  <c r="K60" i="2"/>
  <c r="J60" i="2"/>
  <c r="P59" i="2"/>
  <c r="N59" i="2"/>
  <c r="M59" i="2"/>
  <c r="L59" i="2"/>
  <c r="K59" i="2"/>
  <c r="J59" i="2"/>
  <c r="P58" i="2"/>
  <c r="N58" i="2"/>
  <c r="M58" i="2"/>
  <c r="L58" i="2"/>
  <c r="K58" i="2"/>
  <c r="J58" i="2"/>
  <c r="P56" i="2"/>
  <c r="N56" i="2"/>
  <c r="M56" i="2"/>
  <c r="L56" i="2"/>
  <c r="K56" i="2"/>
  <c r="J56" i="2"/>
  <c r="P55" i="2"/>
  <c r="N55" i="2"/>
  <c r="M55" i="2"/>
  <c r="O55" i="2" s="1"/>
  <c r="L55" i="2"/>
  <c r="K55" i="2"/>
  <c r="J55" i="2"/>
  <c r="P54" i="2"/>
  <c r="N54" i="2"/>
  <c r="M54" i="2"/>
  <c r="L54" i="2"/>
  <c r="K54" i="2"/>
  <c r="J54" i="2"/>
  <c r="P53" i="2"/>
  <c r="N53" i="2"/>
  <c r="M53" i="2"/>
  <c r="L53" i="2"/>
  <c r="K53" i="2"/>
  <c r="J53" i="2"/>
  <c r="P52" i="2"/>
  <c r="N52" i="2"/>
  <c r="M52" i="2"/>
  <c r="L52" i="2"/>
  <c r="K52" i="2"/>
  <c r="J52" i="2"/>
  <c r="P51" i="2"/>
  <c r="N51" i="2"/>
  <c r="M51" i="2"/>
  <c r="L51" i="2"/>
  <c r="K51" i="2"/>
  <c r="J51" i="2"/>
  <c r="P47" i="2"/>
  <c r="N47" i="2"/>
  <c r="M47" i="2"/>
  <c r="L47" i="2"/>
  <c r="K47" i="2"/>
  <c r="J47" i="2"/>
  <c r="P46" i="2"/>
  <c r="N46" i="2"/>
  <c r="M46" i="2"/>
  <c r="L46" i="2"/>
  <c r="K46" i="2"/>
  <c r="J46" i="2"/>
  <c r="P45" i="2"/>
  <c r="N45" i="2"/>
  <c r="M45" i="2"/>
  <c r="L45" i="2"/>
  <c r="K45" i="2"/>
  <c r="J45" i="2"/>
  <c r="P44" i="2"/>
  <c r="N44" i="2"/>
  <c r="M44" i="2"/>
  <c r="L44" i="2"/>
  <c r="K44" i="2"/>
  <c r="J44" i="2"/>
  <c r="P43" i="2"/>
  <c r="N43" i="2"/>
  <c r="M43" i="2"/>
  <c r="L43" i="2"/>
  <c r="K43" i="2"/>
  <c r="J43" i="2"/>
  <c r="P42" i="2"/>
  <c r="N42" i="2"/>
  <c r="M42" i="2"/>
  <c r="L42" i="2"/>
  <c r="K42" i="2"/>
  <c r="J42" i="2"/>
  <c r="P40" i="2"/>
  <c r="N40" i="2"/>
  <c r="M40" i="2"/>
  <c r="L40" i="2"/>
  <c r="K40" i="2"/>
  <c r="J40" i="2"/>
  <c r="P39" i="2"/>
  <c r="N39" i="2"/>
  <c r="M39" i="2"/>
  <c r="L39" i="2"/>
  <c r="K39" i="2"/>
  <c r="J39" i="2"/>
  <c r="P38" i="2"/>
  <c r="N38" i="2"/>
  <c r="M38" i="2"/>
  <c r="L38" i="2"/>
  <c r="K38" i="2"/>
  <c r="J38" i="2"/>
  <c r="P37" i="2"/>
  <c r="N37" i="2"/>
  <c r="M37" i="2"/>
  <c r="L37" i="2"/>
  <c r="K37" i="2"/>
  <c r="J37" i="2"/>
  <c r="P36" i="2"/>
  <c r="N36" i="2"/>
  <c r="M36" i="2"/>
  <c r="L36" i="2"/>
  <c r="K36" i="2"/>
  <c r="J36" i="2"/>
  <c r="P35" i="2"/>
  <c r="N35" i="2"/>
  <c r="M35" i="2"/>
  <c r="L35" i="2"/>
  <c r="K35" i="2"/>
  <c r="J35" i="2"/>
  <c r="N31" i="2"/>
  <c r="M31" i="2"/>
  <c r="P30" i="2"/>
  <c r="N30" i="2"/>
  <c r="M30" i="2"/>
  <c r="L30" i="2"/>
  <c r="K30" i="2"/>
  <c r="J30" i="2"/>
  <c r="P29" i="2"/>
  <c r="N29" i="2"/>
  <c r="M29" i="2"/>
  <c r="L29" i="2"/>
  <c r="K29" i="2"/>
  <c r="J29" i="2"/>
  <c r="P28" i="2"/>
  <c r="N28" i="2"/>
  <c r="M28" i="2"/>
  <c r="L28" i="2"/>
  <c r="K28" i="2"/>
  <c r="J28" i="2"/>
  <c r="P27" i="2"/>
  <c r="N27" i="2"/>
  <c r="M27" i="2"/>
  <c r="L27" i="2"/>
  <c r="K27" i="2"/>
  <c r="J27" i="2"/>
  <c r="P26" i="2"/>
  <c r="N26" i="2"/>
  <c r="M26" i="2"/>
  <c r="L26" i="2"/>
  <c r="K26" i="2"/>
  <c r="J26" i="2"/>
  <c r="N24" i="2"/>
  <c r="P23" i="2"/>
  <c r="N23" i="2"/>
  <c r="M23" i="2"/>
  <c r="L23" i="2"/>
  <c r="K23" i="2"/>
  <c r="J23" i="2"/>
  <c r="P22" i="2"/>
  <c r="N22" i="2"/>
  <c r="M22" i="2"/>
  <c r="L22" i="2"/>
  <c r="K22" i="2"/>
  <c r="J22" i="2"/>
  <c r="P21" i="2"/>
  <c r="N21" i="2"/>
  <c r="M21" i="2"/>
  <c r="O21" i="2" s="1"/>
  <c r="L21" i="2"/>
  <c r="K21" i="2"/>
  <c r="J21" i="2"/>
  <c r="P20" i="2"/>
  <c r="N20" i="2"/>
  <c r="M20" i="2"/>
  <c r="L20" i="2"/>
  <c r="K20" i="2"/>
  <c r="J20" i="2"/>
  <c r="P19" i="2"/>
  <c r="N19" i="2"/>
  <c r="M19" i="2"/>
  <c r="O19" i="2" s="1"/>
  <c r="L19" i="2"/>
  <c r="K19" i="2"/>
  <c r="J19" i="2"/>
  <c r="M17" i="2"/>
  <c r="P16" i="2"/>
  <c r="N16" i="2"/>
  <c r="M16" i="2"/>
  <c r="L16" i="2"/>
  <c r="K16" i="2"/>
  <c r="J16" i="2"/>
  <c r="P15" i="2"/>
  <c r="N15" i="2"/>
  <c r="M15" i="2"/>
  <c r="L15" i="2"/>
  <c r="K15" i="2"/>
  <c r="J15" i="2"/>
  <c r="P14" i="2"/>
  <c r="N14" i="2"/>
  <c r="M14" i="2"/>
  <c r="O14" i="2" s="1"/>
  <c r="L14" i="2"/>
  <c r="K14" i="2"/>
  <c r="J14" i="2"/>
  <c r="P13" i="2"/>
  <c r="N13" i="2"/>
  <c r="M13" i="2"/>
  <c r="L13" i="2"/>
  <c r="K13" i="2"/>
  <c r="J13" i="2"/>
  <c r="P12" i="2"/>
  <c r="N12" i="2"/>
  <c r="M12" i="2"/>
  <c r="L12" i="2"/>
  <c r="K12" i="2"/>
  <c r="J12" i="2"/>
  <c r="M4" i="2"/>
  <c r="N4" i="2"/>
  <c r="P4" i="2"/>
  <c r="M5" i="2"/>
  <c r="N5" i="2"/>
  <c r="P5" i="2"/>
  <c r="M6" i="2"/>
  <c r="N6" i="2"/>
  <c r="P6" i="2"/>
  <c r="M7" i="2"/>
  <c r="N7" i="2"/>
  <c r="P7" i="2"/>
  <c r="M8" i="2"/>
  <c r="N8" i="2"/>
  <c r="P8" i="2"/>
  <c r="L8" i="2"/>
  <c r="L4" i="2"/>
  <c r="L5" i="2"/>
  <c r="L6" i="2"/>
  <c r="L7" i="2"/>
  <c r="L3" i="2"/>
  <c r="K4" i="2"/>
  <c r="K5" i="2"/>
  <c r="K6" i="2"/>
  <c r="K7" i="2"/>
  <c r="K8" i="2"/>
  <c r="K3" i="2"/>
  <c r="J4" i="2"/>
  <c r="J5" i="2"/>
  <c r="J6" i="2"/>
  <c r="J7" i="2"/>
  <c r="J8" i="2"/>
  <c r="J3" i="2"/>
  <c r="P3" i="2"/>
  <c r="N3" i="2"/>
  <c r="M3" i="2"/>
  <c r="N6" i="4" l="1"/>
  <c r="O6" i="4" s="1"/>
  <c r="O13" i="4"/>
  <c r="O5" i="4"/>
  <c r="O3" i="4"/>
  <c r="O4" i="4"/>
  <c r="P24" i="2"/>
  <c r="P17" i="2"/>
  <c r="O74" i="2"/>
  <c r="O76" i="2"/>
  <c r="O78" i="2"/>
  <c r="O83" i="2"/>
  <c r="O88" i="2"/>
  <c r="O93" i="2"/>
  <c r="O5" i="2"/>
  <c r="O15" i="2"/>
  <c r="O44" i="2"/>
  <c r="O22" i="2"/>
  <c r="O24" i="2"/>
  <c r="O27" i="2"/>
  <c r="O29" i="2"/>
  <c r="O59" i="2"/>
  <c r="O61" i="2"/>
  <c r="O63" i="2"/>
  <c r="O68" i="2"/>
  <c r="O77" i="2"/>
  <c r="O23" i="2"/>
  <c r="O26" i="2"/>
  <c r="O35" i="2"/>
  <c r="O53" i="2"/>
  <c r="O58" i="2"/>
  <c r="O20" i="2"/>
  <c r="O36" i="2"/>
  <c r="O40" i="2"/>
  <c r="O45" i="2"/>
  <c r="O8" i="2"/>
  <c r="O4" i="2"/>
  <c r="O60" i="2"/>
  <c r="O62" i="2"/>
  <c r="O67" i="2"/>
  <c r="O12" i="2"/>
  <c r="O54" i="2"/>
  <c r="O13" i="2"/>
  <c r="O31" i="2"/>
  <c r="O16" i="2"/>
  <c r="O38" i="2"/>
  <c r="O43" i="2"/>
  <c r="O47" i="2"/>
  <c r="O52" i="2"/>
  <c r="O56" i="2"/>
  <c r="O6" i="2"/>
  <c r="O28" i="2"/>
  <c r="O30" i="2"/>
  <c r="O17" i="2"/>
  <c r="O37" i="2"/>
  <c r="O39" i="2"/>
  <c r="O42" i="2"/>
  <c r="O7" i="2"/>
  <c r="O70" i="2"/>
  <c r="O72" i="2"/>
  <c r="O75" i="2"/>
  <c r="O46" i="2"/>
  <c r="O51" i="2"/>
  <c r="O79" i="2"/>
  <c r="O85" i="2"/>
  <c r="O90" i="2"/>
  <c r="O95" i="2"/>
  <c r="O3" i="2"/>
</calcChain>
</file>

<file path=xl/sharedStrings.xml><?xml version="1.0" encoding="utf-8"?>
<sst xmlns="http://schemas.openxmlformats.org/spreadsheetml/2006/main" count="533" uniqueCount="88">
  <si>
    <t>Arboles Detectados</t>
  </si>
  <si>
    <t>OK</t>
  </si>
  <si>
    <t>Lejanos</t>
  </si>
  <si>
    <t>Falsos Positivos</t>
  </si>
  <si>
    <t>Falsos Negativos</t>
  </si>
  <si>
    <t>Porcentaje Detectados</t>
  </si>
  <si>
    <t>Error</t>
  </si>
  <si>
    <t>Precision</t>
  </si>
  <si>
    <t>Recall</t>
  </si>
  <si>
    <t>F1</t>
  </si>
  <si>
    <t>Accuracy</t>
  </si>
  <si>
    <t>PILOTO 1. GSV (ZONA VIARIO)</t>
  </si>
  <si>
    <t>Falsos Pos (FP)</t>
  </si>
  <si>
    <t>Falsos Neg (FN)</t>
  </si>
  <si>
    <t>True Pos (TP)</t>
  </si>
  <si>
    <t>PILOTO 2. LiDAR</t>
  </si>
  <si>
    <t>PILOTO 2. LiDAR (VIARIO)</t>
  </si>
  <si>
    <t>PILOTO 2. LiDAR (NO VIARIO)</t>
  </si>
  <si>
    <t>PILOTO 1. GSV</t>
  </si>
  <si>
    <t>PILOTO 1. GSV (Filtrado por GSV)</t>
  </si>
  <si>
    <t>PILOTO 2. LiDAR (Filtrado por GSV)</t>
  </si>
  <si>
    <t>PILOTO 1. GSV (Filtrado por ML)</t>
  </si>
  <si>
    <t>PILOTO 2. LiDAR (Filtrado por ML)</t>
  </si>
  <si>
    <t>PILOTO 1. GSV (Filtrado por GSV y ML)</t>
  </si>
  <si>
    <t>PILOTO 2. LiDAR (Filtrado por GSV y ML)</t>
  </si>
  <si>
    <t xml:space="preserve"> Zona 1 </t>
  </si>
  <si>
    <t xml:space="preserve">zona 2 </t>
  </si>
  <si>
    <t xml:space="preserve">Zona 3 </t>
  </si>
  <si>
    <t xml:space="preserve">Zona 6 </t>
  </si>
  <si>
    <t xml:space="preserve">Zona 8 </t>
  </si>
  <si>
    <t>Todas las zonas</t>
  </si>
  <si>
    <t xml:space="preserve">Todas las zonas </t>
  </si>
  <si>
    <t>Ground True</t>
  </si>
  <si>
    <t>Filtrado GSV y ML</t>
  </si>
  <si>
    <t>Filtrado Machine Learning (ML)</t>
  </si>
  <si>
    <t>Filtrado Google Street View (GSV)</t>
  </si>
  <si>
    <t>GSV (Detección de árboles sin filtrar)</t>
  </si>
  <si>
    <t>LiDAR (Detección de árboles sin filtrar)</t>
  </si>
  <si>
    <t>True Pos. (TP)</t>
  </si>
  <si>
    <t>False Positive (FP)</t>
  </si>
  <si>
    <t>False Negative (FN)</t>
  </si>
  <si>
    <t>ANEXO:</t>
  </si>
  <si>
    <t>Datos de partida: (FILTRADO GSV)</t>
  </si>
  <si>
    <t>Arboles Reales</t>
  </si>
  <si>
    <t>False Positivos</t>
  </si>
  <si>
    <t>False Negative</t>
  </si>
  <si>
    <t xml:space="preserve"> Listado_Troncos y Copas (Zona 1) </t>
  </si>
  <si>
    <t xml:space="preserve"> Listado_Troncos y Copas (zona 2) </t>
  </si>
  <si>
    <t xml:space="preserve"> Listado_Troncos y Copas (Zona 3) </t>
  </si>
  <si>
    <t xml:space="preserve"> Listado_Troncos y Copas (Zona 6) </t>
  </si>
  <si>
    <t xml:space="preserve"> Listado_Troncos y Copas (Zona 8) </t>
  </si>
  <si>
    <t xml:space="preserve"> Listado_Troncos y Copas (Total) </t>
  </si>
  <si>
    <t>Filtrado por offcenter:</t>
  </si>
  <si>
    <t xml:space="preserve"> OffCenter (Zona 1) </t>
  </si>
  <si>
    <t xml:space="preserve"> OffCenter (zona 2) </t>
  </si>
  <si>
    <t xml:space="preserve"> OffCenter (Zona 3) </t>
  </si>
  <si>
    <t xml:space="preserve"> OffCenter (Zona 6) </t>
  </si>
  <si>
    <t xml:space="preserve"> OffCenter (Zona 8) </t>
  </si>
  <si>
    <t xml:space="preserve"> OffCenter (Total) </t>
  </si>
  <si>
    <t>Filtrado por intersección</t>
  </si>
  <si>
    <t xml:space="preserve"> Offcent, Intersec (Zona 1) </t>
  </si>
  <si>
    <t xml:space="preserve"> Offcent, Intersec (zona 2) </t>
  </si>
  <si>
    <t xml:space="preserve"> Offcent, Intersec (Zona 3) </t>
  </si>
  <si>
    <t xml:space="preserve"> Offcent, Intersec (Zona 6) </t>
  </si>
  <si>
    <t xml:space="preserve"> Offcent, Intersec (Zona 8) </t>
  </si>
  <si>
    <t xml:space="preserve"> Offcent, Intersec (Total) </t>
  </si>
  <si>
    <t>Filtrado por paralelos</t>
  </si>
  <si>
    <t xml:space="preserve"> Offcent, Intersec, Parall (Zona 1) </t>
  </si>
  <si>
    <t xml:space="preserve"> Offcent, Intersec, Parall (zona 2) </t>
  </si>
  <si>
    <t xml:space="preserve"> Offcent, Intersec, Parall (Zona 3) </t>
  </si>
  <si>
    <t xml:space="preserve"> Offcent, Intersec, Parall (Zona 6) </t>
  </si>
  <si>
    <t xml:space="preserve"> Offcent, Intersec, Parall (Zona 8) </t>
  </si>
  <si>
    <t xml:space="preserve"> Offcent, Intersec, Parall (Total) </t>
  </si>
  <si>
    <t>Agrupando puntos cercanos:</t>
  </si>
  <si>
    <t xml:space="preserve"> Offcent, Intersec, Parall, 4m (Zona 1) </t>
  </si>
  <si>
    <t xml:space="preserve"> Offcent, Intersec, Parall, 4m (zona 2) </t>
  </si>
  <si>
    <t xml:space="preserve"> Offcent, Intersec, Parall, 4m (Zona 3) </t>
  </si>
  <si>
    <t xml:space="preserve"> Offcent, Intersec, Parall, 4m (Zona 6) </t>
  </si>
  <si>
    <t xml:space="preserve"> Offcent, Intersec, Parall, 4m (Zona 8) </t>
  </si>
  <si>
    <t xml:space="preserve"> Offcent, Intersec, Parall, 4m (Total) </t>
  </si>
  <si>
    <t>33.64</t>
  </si>
  <si>
    <t>37.12</t>
  </si>
  <si>
    <t>50.69</t>
  </si>
  <si>
    <t>68.79</t>
  </si>
  <si>
    <t>43.27</t>
  </si>
  <si>
    <t>70.5</t>
  </si>
  <si>
    <t>ARGANDA DEL REY</t>
  </si>
  <si>
    <t>SORIA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</si>
</sst>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1"/>
      <name val="Arial"/>
      <family val="2"/>
    </font>
    <font>
      <u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10"/>
      <color rgb="FFFFFFFF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D966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/>
    </xf>
    <xf numFmtId="3" fontId="18" fillId="34" borderId="13" xfId="0" applyNumberFormat="1" applyFont="1" applyFill="1" applyBorder="1" applyAlignment="1">
      <alignment horizontal="center" vertical="center"/>
    </xf>
    <xf numFmtId="10" fontId="18" fillId="34" borderId="13" xfId="0" applyNumberFormat="1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center" vertical="center"/>
    </xf>
    <xf numFmtId="3" fontId="19" fillId="34" borderId="13" xfId="0" applyNumberFormat="1" applyFont="1" applyFill="1" applyBorder="1" applyAlignment="1">
      <alignment horizontal="center" vertical="center"/>
    </xf>
    <xf numFmtId="0" fontId="19" fillId="34" borderId="13" xfId="0" applyFont="1" applyFill="1" applyBorder="1" applyAlignment="1">
      <alignment horizontal="center" vertical="center"/>
    </xf>
    <xf numFmtId="10" fontId="19" fillId="34" borderId="13" xfId="0" applyNumberFormat="1" applyFont="1" applyFill="1" applyBorder="1" applyAlignment="1">
      <alignment horizontal="center" vertical="center"/>
    </xf>
    <xf numFmtId="3" fontId="19" fillId="35" borderId="13" xfId="0" applyNumberFormat="1" applyFont="1" applyFill="1" applyBorder="1" applyAlignment="1">
      <alignment horizontal="center" vertical="center"/>
    </xf>
    <xf numFmtId="0" fontId="19" fillId="35" borderId="13" xfId="0" applyFont="1" applyFill="1" applyBorder="1" applyAlignment="1">
      <alignment horizontal="center" vertical="center"/>
    </xf>
    <xf numFmtId="10" fontId="19" fillId="35" borderId="13" xfId="0" applyNumberFormat="1" applyFont="1" applyFill="1" applyBorder="1" applyAlignment="1">
      <alignment horizontal="center" vertical="center"/>
    </xf>
    <xf numFmtId="0" fontId="18" fillId="36" borderId="13" xfId="0" applyFont="1" applyFill="1" applyBorder="1" applyAlignment="1">
      <alignment horizontal="center" vertical="center"/>
    </xf>
    <xf numFmtId="0" fontId="18" fillId="36" borderId="12" xfId="0" applyFont="1" applyFill="1" applyBorder="1" applyAlignment="1">
      <alignment horizontal="center" vertical="center"/>
    </xf>
    <xf numFmtId="10" fontId="18" fillId="36" borderId="13" xfId="0" applyNumberFormat="1" applyFont="1" applyFill="1" applyBorder="1" applyAlignment="1">
      <alignment horizontal="center" vertical="center"/>
    </xf>
    <xf numFmtId="3" fontId="18" fillId="36" borderId="13" xfId="0" applyNumberFormat="1" applyFont="1" applyFill="1" applyBorder="1" applyAlignment="1">
      <alignment horizontal="center" vertical="center"/>
    </xf>
    <xf numFmtId="3" fontId="19" fillId="36" borderId="13" xfId="0" applyNumberFormat="1" applyFont="1" applyFill="1" applyBorder="1" applyAlignment="1">
      <alignment horizontal="center" vertical="center"/>
    </xf>
    <xf numFmtId="0" fontId="19" fillId="36" borderId="13" xfId="0" applyFont="1" applyFill="1" applyBorder="1" applyAlignment="1">
      <alignment horizontal="center" vertical="center"/>
    </xf>
    <xf numFmtId="10" fontId="19" fillId="36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1" fillId="36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33" borderId="10" xfId="0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/>
    </xf>
    <xf numFmtId="0" fontId="23" fillId="34" borderId="13" xfId="0" applyFont="1" applyFill="1" applyBorder="1" applyAlignment="1">
      <alignment horizontal="center" vertical="center"/>
    </xf>
    <xf numFmtId="3" fontId="23" fillId="34" borderId="13" xfId="0" applyNumberFormat="1" applyFont="1" applyFill="1" applyBorder="1" applyAlignment="1">
      <alignment horizontal="center" vertical="center"/>
    </xf>
    <xf numFmtId="10" fontId="23" fillId="34" borderId="13" xfId="0" applyNumberFormat="1" applyFont="1" applyFill="1" applyBorder="1" applyAlignment="1">
      <alignment horizontal="center" vertical="center"/>
    </xf>
    <xf numFmtId="4" fontId="23" fillId="34" borderId="13" xfId="0" applyNumberFormat="1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3" fontId="24" fillId="34" borderId="13" xfId="0" applyNumberFormat="1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10" fontId="24" fillId="34" borderId="1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indent="5"/>
    </xf>
    <xf numFmtId="0" fontId="22" fillId="0" borderId="0" xfId="0" applyFont="1" applyAlignment="1">
      <alignment horizontal="left" vertical="center" indent="5"/>
    </xf>
    <xf numFmtId="0" fontId="27" fillId="0" borderId="0" xfId="0" applyFont="1" applyAlignment="1">
      <alignment vertical="center"/>
    </xf>
    <xf numFmtId="0" fontId="28" fillId="33" borderId="10" xfId="0" applyFont="1" applyFill="1" applyBorder="1" applyAlignment="1">
      <alignment horizontal="center" vertical="center"/>
    </xf>
    <xf numFmtId="0" fontId="28" fillId="33" borderId="11" xfId="0" applyFont="1" applyFill="1" applyBorder="1" applyAlignment="1">
      <alignment horizontal="center" vertical="center" wrapText="1"/>
    </xf>
    <xf numFmtId="0" fontId="28" fillId="35" borderId="12" xfId="0" applyFont="1" applyFill="1" applyBorder="1" applyAlignment="1">
      <alignment horizontal="center" vertical="center"/>
    </xf>
    <xf numFmtId="0" fontId="28" fillId="35" borderId="13" xfId="0" applyFont="1" applyFill="1" applyBorder="1" applyAlignment="1">
      <alignment horizontal="center" vertical="center"/>
    </xf>
    <xf numFmtId="10" fontId="28" fillId="35" borderId="13" xfId="0" applyNumberFormat="1" applyFont="1" applyFill="1" applyBorder="1" applyAlignment="1">
      <alignment horizontal="center" vertical="center"/>
    </xf>
    <xf numFmtId="3" fontId="28" fillId="35" borderId="13" xfId="0" applyNumberFormat="1" applyFont="1" applyFill="1" applyBorder="1" applyAlignment="1">
      <alignment horizontal="center" vertical="center"/>
    </xf>
    <xf numFmtId="0" fontId="29" fillId="35" borderId="12" xfId="0" applyFont="1" applyFill="1" applyBorder="1" applyAlignment="1">
      <alignment horizontal="center" vertical="center"/>
    </xf>
    <xf numFmtId="3" fontId="29" fillId="35" borderId="13" xfId="0" applyNumberFormat="1" applyFont="1" applyFill="1" applyBorder="1" applyAlignment="1">
      <alignment horizontal="center" vertical="center"/>
    </xf>
    <xf numFmtId="0" fontId="29" fillId="35" borderId="13" xfId="0" applyFont="1" applyFill="1" applyBorder="1" applyAlignment="1">
      <alignment horizontal="center" vertical="center"/>
    </xf>
    <xf numFmtId="10" fontId="29" fillId="35" borderId="13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3" fillId="35" borderId="12" xfId="0" applyFont="1" applyFill="1" applyBorder="1" applyAlignment="1">
      <alignment horizontal="center" vertical="center"/>
    </xf>
    <xf numFmtId="0" fontId="23" fillId="35" borderId="13" xfId="0" applyFont="1" applyFill="1" applyBorder="1" applyAlignment="1">
      <alignment horizontal="center" vertical="center"/>
    </xf>
    <xf numFmtId="10" fontId="23" fillId="35" borderId="13" xfId="0" applyNumberFormat="1" applyFont="1" applyFill="1" applyBorder="1" applyAlignment="1">
      <alignment horizontal="center" vertical="center"/>
    </xf>
    <xf numFmtId="0" fontId="24" fillId="35" borderId="12" xfId="0" applyFont="1" applyFill="1" applyBorder="1" applyAlignment="1">
      <alignment horizontal="center" vertical="center"/>
    </xf>
    <xf numFmtId="3" fontId="24" fillId="35" borderId="13" xfId="0" applyNumberFormat="1" applyFont="1" applyFill="1" applyBorder="1" applyAlignment="1">
      <alignment horizontal="center" vertical="center"/>
    </xf>
    <xf numFmtId="0" fontId="24" fillId="35" borderId="13" xfId="0" applyFont="1" applyFill="1" applyBorder="1" applyAlignment="1">
      <alignment horizontal="center" vertical="center"/>
    </xf>
    <xf numFmtId="10" fontId="24" fillId="35" borderId="13" xfId="0" applyNumberFormat="1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CD455-1FD1-4B4E-8A4F-6F81472D0E71}">
  <dimension ref="A1:P95"/>
  <sheetViews>
    <sheetView zoomScale="115" zoomScaleNormal="115" workbookViewId="0">
      <selection activeCell="R81" sqref="R81"/>
    </sheetView>
  </sheetViews>
  <sheetFormatPr baseColWidth="10" defaultRowHeight="15" outlineLevelCol="1" x14ac:dyDescent="0.25"/>
  <cols>
    <col min="1" max="1" width="18.5703125" bestFit="1" customWidth="1"/>
    <col min="2" max="2" width="9.7109375" bestFit="1" customWidth="1"/>
    <col min="3" max="8" width="11.5703125" hidden="1" customWidth="1" outlineLevel="1"/>
    <col min="9" max="9" width="6" hidden="1" customWidth="1" outlineLevel="1"/>
    <col min="10" max="10" width="8.7109375" bestFit="1" customWidth="1" collapsed="1"/>
    <col min="11" max="11" width="10" bestFit="1" customWidth="1"/>
    <col min="12" max="12" width="11.140625" customWidth="1"/>
    <col min="13" max="13" width="7.28515625" customWidth="1"/>
    <col min="14" max="14" width="8" customWidth="1"/>
    <col min="15" max="15" width="7.7109375" customWidth="1"/>
    <col min="16" max="16" width="6.28515625" bestFit="1" customWidth="1"/>
  </cols>
  <sheetData>
    <row r="1" spans="1:16" ht="15.75" thickBot="1" x14ac:dyDescent="0.3">
      <c r="A1" t="s">
        <v>36</v>
      </c>
    </row>
    <row r="2" spans="1:16" ht="23.25" thickBot="1" x14ac:dyDescent="0.3">
      <c r="A2" s="1" t="s">
        <v>11</v>
      </c>
      <c r="B2" s="2" t="s">
        <v>32</v>
      </c>
      <c r="C2" s="2" t="s">
        <v>38</v>
      </c>
      <c r="D2" s="2" t="s">
        <v>39</v>
      </c>
      <c r="E2" s="2" t="s">
        <v>40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38</v>
      </c>
      <c r="K2" s="2" t="s">
        <v>39</v>
      </c>
      <c r="L2" s="2" t="s">
        <v>40</v>
      </c>
      <c r="M2" s="2" t="s">
        <v>7</v>
      </c>
      <c r="N2" s="2" t="s">
        <v>8</v>
      </c>
      <c r="O2" s="2" t="s">
        <v>9</v>
      </c>
      <c r="P2" s="2" t="s">
        <v>10</v>
      </c>
    </row>
    <row r="3" spans="1:16" ht="15.75" thickBot="1" x14ac:dyDescent="0.3">
      <c r="A3" s="14" t="s">
        <v>25</v>
      </c>
      <c r="B3" s="3">
        <v>700</v>
      </c>
      <c r="C3" s="4">
        <v>1546</v>
      </c>
      <c r="D3" s="3">
        <v>635</v>
      </c>
      <c r="E3" s="3">
        <v>14</v>
      </c>
      <c r="F3" s="3">
        <v>897</v>
      </c>
      <c r="G3" s="3">
        <v>51</v>
      </c>
      <c r="H3" s="5">
        <v>0.90710000000000002</v>
      </c>
      <c r="I3" s="5">
        <v>1.3743000000000001</v>
      </c>
      <c r="J3" s="3">
        <f>D3</f>
        <v>635</v>
      </c>
      <c r="K3" s="3">
        <f>E3+F3</f>
        <v>911</v>
      </c>
      <c r="L3" s="3">
        <f>G3</f>
        <v>51</v>
      </c>
      <c r="M3" s="5">
        <f>D3/(F3+D3+E3)</f>
        <v>0.41073738680465716</v>
      </c>
      <c r="N3" s="5">
        <f>D3/(D3+G3)</f>
        <v>0.92565597667638488</v>
      </c>
      <c r="O3" s="5">
        <f>2*(M3*N3)/(M3+N3)</f>
        <v>0.56899641577060933</v>
      </c>
      <c r="P3" s="5">
        <f>D3/(D3+E3+F3+G3)</f>
        <v>0.39762053850970569</v>
      </c>
    </row>
    <row r="4" spans="1:16" ht="15.75" thickBot="1" x14ac:dyDescent="0.3">
      <c r="A4" s="14" t="s">
        <v>26</v>
      </c>
      <c r="B4" s="3">
        <v>215</v>
      </c>
      <c r="C4" s="3">
        <v>463</v>
      </c>
      <c r="D4" s="3">
        <v>112</v>
      </c>
      <c r="E4" s="3">
        <v>30</v>
      </c>
      <c r="F4" s="3">
        <v>321</v>
      </c>
      <c r="G4" s="3">
        <v>73</v>
      </c>
      <c r="H4" s="5">
        <v>0.52090000000000003</v>
      </c>
      <c r="I4" s="5">
        <v>1.9721</v>
      </c>
      <c r="J4" s="3">
        <f t="shared" ref="J4:J8" si="0">D4</f>
        <v>112</v>
      </c>
      <c r="K4" s="3">
        <f t="shared" ref="K4:K8" si="1">E4+F4</f>
        <v>351</v>
      </c>
      <c r="L4" s="3">
        <f t="shared" ref="L4:L7" si="2">G4</f>
        <v>73</v>
      </c>
      <c r="M4" s="5">
        <f t="shared" ref="M4:M8" si="3">D4/(F4+D4+E4)</f>
        <v>0.24190064794816415</v>
      </c>
      <c r="N4" s="5">
        <f t="shared" ref="N4:N8" si="4">D4/(D4+G4)</f>
        <v>0.60540540540540544</v>
      </c>
      <c r="O4" s="5">
        <f t="shared" ref="O4:O8" si="5">2*(M4*N4)/(M4+N4)</f>
        <v>0.34567901234567905</v>
      </c>
      <c r="P4" s="5">
        <f t="shared" ref="P4:P8" si="6">D4/(D4+E4+F4+G4)</f>
        <v>0.20895522388059701</v>
      </c>
    </row>
    <row r="5" spans="1:16" ht="15.75" thickBot="1" x14ac:dyDescent="0.3">
      <c r="A5" s="14" t="s">
        <v>27</v>
      </c>
      <c r="B5" s="3">
        <v>652</v>
      </c>
      <c r="C5" s="3">
        <v>881</v>
      </c>
      <c r="D5" s="3">
        <v>461</v>
      </c>
      <c r="E5" s="3">
        <v>14</v>
      </c>
      <c r="F5" s="3">
        <v>406</v>
      </c>
      <c r="G5" s="3">
        <v>177</v>
      </c>
      <c r="H5" s="5">
        <v>0.70709999999999995</v>
      </c>
      <c r="I5" s="5">
        <v>0.91559999999999997</v>
      </c>
      <c r="J5" s="3">
        <f t="shared" si="0"/>
        <v>461</v>
      </c>
      <c r="K5" s="3">
        <f t="shared" si="1"/>
        <v>420</v>
      </c>
      <c r="L5" s="3">
        <f t="shared" si="2"/>
        <v>177</v>
      </c>
      <c r="M5" s="5">
        <f t="shared" si="3"/>
        <v>0.52326901248581159</v>
      </c>
      <c r="N5" s="5">
        <f t="shared" si="4"/>
        <v>0.72257053291536055</v>
      </c>
      <c r="O5" s="5">
        <f t="shared" si="5"/>
        <v>0.60697827518104019</v>
      </c>
      <c r="P5" s="5">
        <f t="shared" si="6"/>
        <v>0.43572778827977315</v>
      </c>
    </row>
    <row r="6" spans="1:16" ht="15.75" thickBot="1" x14ac:dyDescent="0.3">
      <c r="A6" s="14" t="s">
        <v>28</v>
      </c>
      <c r="B6" s="3">
        <v>366</v>
      </c>
      <c r="C6" s="3">
        <v>651</v>
      </c>
      <c r="D6" s="3">
        <v>306</v>
      </c>
      <c r="E6" s="3">
        <v>16</v>
      </c>
      <c r="F6" s="3">
        <v>329</v>
      </c>
      <c r="G6" s="3">
        <v>44</v>
      </c>
      <c r="H6" s="5">
        <v>0.83609999999999995</v>
      </c>
      <c r="I6" s="5">
        <v>1.0628</v>
      </c>
      <c r="J6" s="3">
        <f t="shared" si="0"/>
        <v>306</v>
      </c>
      <c r="K6" s="3">
        <f t="shared" si="1"/>
        <v>345</v>
      </c>
      <c r="L6" s="3">
        <f t="shared" si="2"/>
        <v>44</v>
      </c>
      <c r="M6" s="5">
        <f t="shared" si="3"/>
        <v>0.47004608294930877</v>
      </c>
      <c r="N6" s="5">
        <f t="shared" si="4"/>
        <v>0.87428571428571433</v>
      </c>
      <c r="O6" s="5">
        <f t="shared" si="5"/>
        <v>0.61138861138861145</v>
      </c>
      <c r="P6" s="5">
        <f t="shared" si="6"/>
        <v>0.44028776978417267</v>
      </c>
    </row>
    <row r="7" spans="1:16" ht="15.75" thickBot="1" x14ac:dyDescent="0.3">
      <c r="A7" s="14" t="s">
        <v>29</v>
      </c>
      <c r="B7" s="3">
        <v>839</v>
      </c>
      <c r="C7" s="4">
        <v>1987</v>
      </c>
      <c r="D7" s="3">
        <v>759</v>
      </c>
      <c r="E7" s="3">
        <v>26</v>
      </c>
      <c r="F7" s="4">
        <v>1202</v>
      </c>
      <c r="G7" s="3">
        <v>54</v>
      </c>
      <c r="H7" s="5">
        <v>0.90459999999999996</v>
      </c>
      <c r="I7" s="5">
        <v>1.528</v>
      </c>
      <c r="J7" s="3">
        <f t="shared" si="0"/>
        <v>759</v>
      </c>
      <c r="K7" s="3">
        <f t="shared" si="1"/>
        <v>1228</v>
      </c>
      <c r="L7" s="3">
        <f t="shared" si="2"/>
        <v>54</v>
      </c>
      <c r="M7" s="5">
        <f t="shared" si="3"/>
        <v>0.38198288877705083</v>
      </c>
      <c r="N7" s="5">
        <f t="shared" si="4"/>
        <v>0.93357933579335795</v>
      </c>
      <c r="O7" s="5">
        <f t="shared" si="5"/>
        <v>0.54214285714285715</v>
      </c>
      <c r="P7" s="5">
        <f t="shared" si="6"/>
        <v>0.37187653111219993</v>
      </c>
    </row>
    <row r="8" spans="1:16" ht="15.75" thickBot="1" x14ac:dyDescent="0.3">
      <c r="A8" s="6" t="s">
        <v>30</v>
      </c>
      <c r="B8" s="7">
        <v>2772</v>
      </c>
      <c r="C8" s="7">
        <v>5528</v>
      </c>
      <c r="D8" s="7">
        <v>2273</v>
      </c>
      <c r="E8" s="8">
        <v>100</v>
      </c>
      <c r="F8" s="7">
        <v>3155</v>
      </c>
      <c r="G8" s="8">
        <v>399</v>
      </c>
      <c r="H8" s="9">
        <v>0.82</v>
      </c>
      <c r="I8" s="9">
        <v>1.3182</v>
      </c>
      <c r="J8" s="7">
        <f t="shared" si="0"/>
        <v>2273</v>
      </c>
      <c r="K8" s="7">
        <f t="shared" si="1"/>
        <v>3255</v>
      </c>
      <c r="L8" s="7">
        <f>G8</f>
        <v>399</v>
      </c>
      <c r="M8" s="9">
        <f t="shared" si="3"/>
        <v>0.4111794500723589</v>
      </c>
      <c r="N8" s="9">
        <f t="shared" si="4"/>
        <v>0.85067365269461082</v>
      </c>
      <c r="O8" s="9">
        <f t="shared" si="5"/>
        <v>0.55439024390243907</v>
      </c>
      <c r="P8" s="9">
        <f t="shared" si="6"/>
        <v>0.38349924076261177</v>
      </c>
    </row>
    <row r="10" spans="1:16" ht="15.75" thickBot="1" x14ac:dyDescent="0.3">
      <c r="A10" t="s">
        <v>37</v>
      </c>
    </row>
    <row r="11" spans="1:16" ht="23.25" thickBot="1" x14ac:dyDescent="0.3">
      <c r="A11" s="1" t="s">
        <v>15</v>
      </c>
      <c r="B11" s="2" t="s">
        <v>32</v>
      </c>
      <c r="C11" s="2" t="s">
        <v>0</v>
      </c>
      <c r="D11" s="2" t="s">
        <v>1</v>
      </c>
      <c r="E11" s="2" t="s">
        <v>2</v>
      </c>
      <c r="F11" s="2" t="s">
        <v>3</v>
      </c>
      <c r="G11" s="2" t="s">
        <v>4</v>
      </c>
      <c r="H11" s="2" t="s">
        <v>5</v>
      </c>
      <c r="I11" s="2" t="s">
        <v>6</v>
      </c>
      <c r="J11" s="2" t="s">
        <v>38</v>
      </c>
      <c r="K11" s="2" t="s">
        <v>39</v>
      </c>
      <c r="L11" s="2" t="s">
        <v>40</v>
      </c>
      <c r="M11" s="2" t="s">
        <v>7</v>
      </c>
      <c r="N11" s="2" t="s">
        <v>8</v>
      </c>
      <c r="O11" s="2" t="s">
        <v>9</v>
      </c>
      <c r="P11" s="2" t="s">
        <v>10</v>
      </c>
    </row>
    <row r="12" spans="1:16" ht="15.75" thickBot="1" x14ac:dyDescent="0.3">
      <c r="A12" s="14" t="s">
        <v>25</v>
      </c>
      <c r="B12" s="3">
        <v>734</v>
      </c>
      <c r="C12" s="4">
        <v>1341</v>
      </c>
      <c r="D12" s="3">
        <v>638</v>
      </c>
      <c r="E12" s="3">
        <v>29</v>
      </c>
      <c r="F12" s="3">
        <v>674</v>
      </c>
      <c r="G12" s="3">
        <v>67</v>
      </c>
      <c r="H12" s="5">
        <v>0.86919999999999997</v>
      </c>
      <c r="I12" s="5">
        <v>1.0489999999999999</v>
      </c>
      <c r="J12" s="3">
        <f>D12</f>
        <v>638</v>
      </c>
      <c r="K12" s="3">
        <f>E12+F12</f>
        <v>703</v>
      </c>
      <c r="L12" s="3">
        <f>G12</f>
        <v>67</v>
      </c>
      <c r="M12" s="5">
        <f>D12/(F12+D12+E12)</f>
        <v>0.47576435495898584</v>
      </c>
      <c r="N12" s="5">
        <f>D12/(D12+G12)</f>
        <v>0.90496453900709217</v>
      </c>
      <c r="O12" s="5">
        <f>2*(M12*N12)/(M12+N12)</f>
        <v>0.62365591397849462</v>
      </c>
      <c r="P12" s="5">
        <f>D12/(D12+E12+F12+G12)</f>
        <v>0.453125</v>
      </c>
    </row>
    <row r="13" spans="1:16" ht="15.75" thickBot="1" x14ac:dyDescent="0.3">
      <c r="A13" s="14" t="s">
        <v>26</v>
      </c>
      <c r="B13" s="4">
        <v>2098</v>
      </c>
      <c r="C13" s="4">
        <v>3379</v>
      </c>
      <c r="D13" s="4">
        <v>1633</v>
      </c>
      <c r="E13" s="3">
        <v>109</v>
      </c>
      <c r="F13" s="4">
        <v>1637</v>
      </c>
      <c r="G13" s="3">
        <v>356</v>
      </c>
      <c r="H13" s="5">
        <v>0.77839999999999998</v>
      </c>
      <c r="I13" s="5">
        <v>1.0019</v>
      </c>
      <c r="J13" s="3">
        <f t="shared" ref="J13:J16" si="7">D13</f>
        <v>1633</v>
      </c>
      <c r="K13" s="3">
        <f t="shared" ref="K13:K16" si="8">E13+F13</f>
        <v>1746</v>
      </c>
      <c r="L13" s="3">
        <f t="shared" ref="L13:L16" si="9">G13</f>
        <v>356</v>
      </c>
      <c r="M13" s="5">
        <f t="shared" ref="M13:M17" si="10">D13/(F13+D13+E13)</f>
        <v>0.48327907664989644</v>
      </c>
      <c r="N13" s="5">
        <f t="shared" ref="N13:N17" si="11">D13/(D13+G13)</f>
        <v>0.82101558572146804</v>
      </c>
      <c r="O13" s="5">
        <f t="shared" ref="O13:O17" si="12">2*(M13*N13)/(M13+N13)</f>
        <v>0.60842026825633388</v>
      </c>
      <c r="P13" s="5">
        <f t="shared" ref="P13:P17" si="13">D13/(D13+E13+F13+G13)</f>
        <v>0.43721552878179382</v>
      </c>
    </row>
    <row r="14" spans="1:16" ht="15.75" thickBot="1" x14ac:dyDescent="0.3">
      <c r="A14" s="14" t="s">
        <v>27</v>
      </c>
      <c r="B14" s="4">
        <v>1049</v>
      </c>
      <c r="C14" s="4">
        <v>2437</v>
      </c>
      <c r="D14" s="3">
        <v>851</v>
      </c>
      <c r="E14" s="3">
        <v>91</v>
      </c>
      <c r="F14" s="4">
        <v>1495</v>
      </c>
      <c r="G14" s="3">
        <v>107</v>
      </c>
      <c r="H14" s="5">
        <v>0.81120000000000003</v>
      </c>
      <c r="I14" s="5">
        <v>1.6138999999999999</v>
      </c>
      <c r="J14" s="3">
        <f t="shared" si="7"/>
        <v>851</v>
      </c>
      <c r="K14" s="3">
        <f t="shared" si="8"/>
        <v>1586</v>
      </c>
      <c r="L14" s="3">
        <f t="shared" si="9"/>
        <v>107</v>
      </c>
      <c r="M14" s="5">
        <f t="shared" si="10"/>
        <v>0.34919983586376691</v>
      </c>
      <c r="N14" s="5">
        <f t="shared" si="11"/>
        <v>0.88830897703549061</v>
      </c>
      <c r="O14" s="5">
        <f t="shared" si="12"/>
        <v>0.50132547864506627</v>
      </c>
      <c r="P14" s="5">
        <f t="shared" si="13"/>
        <v>0.3345125786163522</v>
      </c>
    </row>
    <row r="15" spans="1:16" ht="15.75" thickBot="1" x14ac:dyDescent="0.3">
      <c r="A15" s="14" t="s">
        <v>28</v>
      </c>
      <c r="B15" s="4">
        <v>1610</v>
      </c>
      <c r="C15" s="4">
        <v>2832</v>
      </c>
      <c r="D15" s="4">
        <v>1388</v>
      </c>
      <c r="E15" s="3">
        <v>50</v>
      </c>
      <c r="F15" s="4">
        <v>1394</v>
      </c>
      <c r="G15" s="3">
        <v>172</v>
      </c>
      <c r="H15" s="5">
        <v>0.86209999999999998</v>
      </c>
      <c r="I15" s="5">
        <v>1.0037</v>
      </c>
      <c r="J15" s="3">
        <f t="shared" si="7"/>
        <v>1388</v>
      </c>
      <c r="K15" s="3">
        <f t="shared" si="8"/>
        <v>1444</v>
      </c>
      <c r="L15" s="3">
        <f t="shared" si="9"/>
        <v>172</v>
      </c>
      <c r="M15" s="5">
        <f t="shared" si="10"/>
        <v>0.49011299435028249</v>
      </c>
      <c r="N15" s="5">
        <f t="shared" si="11"/>
        <v>0.88974358974358969</v>
      </c>
      <c r="O15" s="5">
        <f t="shared" si="12"/>
        <v>0.63205828779599282</v>
      </c>
      <c r="P15" s="5">
        <f t="shared" si="13"/>
        <v>0.46205059920106523</v>
      </c>
    </row>
    <row r="16" spans="1:16" ht="15.75" thickBot="1" x14ac:dyDescent="0.3">
      <c r="A16" s="14" t="s">
        <v>29</v>
      </c>
      <c r="B16" s="4">
        <v>1491</v>
      </c>
      <c r="C16" s="4">
        <v>2497</v>
      </c>
      <c r="D16" s="4">
        <v>1329</v>
      </c>
      <c r="E16" s="3">
        <v>30</v>
      </c>
      <c r="F16" s="4">
        <v>1138</v>
      </c>
      <c r="G16" s="3">
        <v>132</v>
      </c>
      <c r="H16" s="5">
        <v>0.89129999999999998</v>
      </c>
      <c r="I16" s="5">
        <v>0.87190000000000001</v>
      </c>
      <c r="J16" s="3">
        <f t="shared" si="7"/>
        <v>1329</v>
      </c>
      <c r="K16" s="3">
        <f t="shared" si="8"/>
        <v>1168</v>
      </c>
      <c r="L16" s="3">
        <f t="shared" si="9"/>
        <v>132</v>
      </c>
      <c r="M16" s="5">
        <f t="shared" si="10"/>
        <v>0.53223868642370842</v>
      </c>
      <c r="N16" s="5">
        <f t="shared" si="11"/>
        <v>0.90965092402464065</v>
      </c>
      <c r="O16" s="5">
        <f t="shared" si="12"/>
        <v>0.67155128852956036</v>
      </c>
      <c r="P16" s="5">
        <f t="shared" si="13"/>
        <v>0.50551540509699511</v>
      </c>
    </row>
    <row r="17" spans="1:16" ht="15.75" thickBot="1" x14ac:dyDescent="0.3">
      <c r="A17" s="6" t="s">
        <v>31</v>
      </c>
      <c r="B17" s="7">
        <f>SUM(B12:B15)</f>
        <v>5491</v>
      </c>
      <c r="C17" s="7">
        <f t="shared" ref="C17:L17" si="14">SUM(C12:C15)</f>
        <v>9989</v>
      </c>
      <c r="D17" s="7">
        <f t="shared" si="14"/>
        <v>4510</v>
      </c>
      <c r="E17" s="7">
        <f t="shared" si="14"/>
        <v>279</v>
      </c>
      <c r="F17" s="7">
        <f t="shared" si="14"/>
        <v>5200</v>
      </c>
      <c r="G17" s="7">
        <f t="shared" si="14"/>
        <v>702</v>
      </c>
      <c r="H17" s="7">
        <f t="shared" si="14"/>
        <v>3.3209</v>
      </c>
      <c r="I17" s="7">
        <f t="shared" si="14"/>
        <v>4.6684999999999999</v>
      </c>
      <c r="J17" s="7">
        <f t="shared" si="14"/>
        <v>4510</v>
      </c>
      <c r="K17" s="7">
        <f t="shared" si="14"/>
        <v>5479</v>
      </c>
      <c r="L17" s="7">
        <f t="shared" si="14"/>
        <v>702</v>
      </c>
      <c r="M17" s="9">
        <f t="shared" si="10"/>
        <v>0.45149664631094205</v>
      </c>
      <c r="N17" s="9">
        <f t="shared" si="11"/>
        <v>0.86531082118188796</v>
      </c>
      <c r="O17" s="9">
        <f t="shared" si="12"/>
        <v>0.59338201434116178</v>
      </c>
      <c r="P17" s="9">
        <f t="shared" si="13"/>
        <v>0.42185015433542233</v>
      </c>
    </row>
    <row r="18" spans="1:16" ht="23.25" thickBot="1" x14ac:dyDescent="0.3">
      <c r="A18" s="1" t="s">
        <v>16</v>
      </c>
      <c r="B18" s="2" t="s">
        <v>32</v>
      </c>
      <c r="C18" s="2" t="s">
        <v>0</v>
      </c>
      <c r="D18" s="2" t="s">
        <v>1</v>
      </c>
      <c r="E18" s="2" t="s">
        <v>2</v>
      </c>
      <c r="F18" s="2" t="s">
        <v>3</v>
      </c>
      <c r="G18" s="2" t="s">
        <v>4</v>
      </c>
      <c r="H18" s="2" t="s">
        <v>5</v>
      </c>
      <c r="I18" s="2" t="s">
        <v>6</v>
      </c>
      <c r="J18" s="2" t="s">
        <v>38</v>
      </c>
      <c r="K18" s="2" t="s">
        <v>39</v>
      </c>
      <c r="L18" s="2" t="s">
        <v>40</v>
      </c>
      <c r="M18" s="2" t="s">
        <v>7</v>
      </c>
      <c r="N18" s="2" t="s">
        <v>8</v>
      </c>
      <c r="O18" s="2" t="s">
        <v>9</v>
      </c>
      <c r="P18" s="2" t="s">
        <v>10</v>
      </c>
    </row>
    <row r="19" spans="1:16" ht="15.75" thickBot="1" x14ac:dyDescent="0.3">
      <c r="A19" s="22" t="s">
        <v>25</v>
      </c>
      <c r="B19" s="3">
        <v>700</v>
      </c>
      <c r="C19" s="4">
        <v>1263</v>
      </c>
      <c r="D19" s="3">
        <v>608</v>
      </c>
      <c r="E19" s="3">
        <v>28</v>
      </c>
      <c r="F19" s="3">
        <v>627</v>
      </c>
      <c r="G19" s="3">
        <v>64</v>
      </c>
      <c r="H19" s="5">
        <v>0.86860000000000004</v>
      </c>
      <c r="I19" s="5">
        <v>1.0270999999999999</v>
      </c>
      <c r="J19" s="3">
        <f>D19</f>
        <v>608</v>
      </c>
      <c r="K19" s="3">
        <f>E19+F19</f>
        <v>655</v>
      </c>
      <c r="L19" s="3">
        <f>G19</f>
        <v>64</v>
      </c>
      <c r="M19" s="5">
        <f>D19/(F19+D19+E19)</f>
        <v>0.48139350752177357</v>
      </c>
      <c r="N19" s="5">
        <f>D19/(D19+G19)</f>
        <v>0.90476190476190477</v>
      </c>
      <c r="O19" s="5">
        <f>2*(M19*N19)/(M19+N19)</f>
        <v>0.62842377260981908</v>
      </c>
      <c r="P19" s="5">
        <f>D19/(D19+E19+F19+G19)</f>
        <v>0.4581763376036172</v>
      </c>
    </row>
    <row r="20" spans="1:16" ht="15.75" thickBot="1" x14ac:dyDescent="0.3">
      <c r="A20" s="14" t="s">
        <v>26</v>
      </c>
      <c r="B20" s="3">
        <v>215</v>
      </c>
      <c r="C20" s="3">
        <v>369</v>
      </c>
      <c r="D20" s="3">
        <v>164</v>
      </c>
      <c r="E20" s="3">
        <v>15</v>
      </c>
      <c r="F20" s="3">
        <v>190</v>
      </c>
      <c r="G20" s="3">
        <v>36</v>
      </c>
      <c r="H20" s="5">
        <v>0.76280000000000003</v>
      </c>
      <c r="I20" s="5">
        <v>1.1209</v>
      </c>
      <c r="J20" s="3">
        <f t="shared" ref="J20:J23" si="15">D20</f>
        <v>164</v>
      </c>
      <c r="K20" s="3">
        <f t="shared" ref="K20:K23" si="16">E20+F20</f>
        <v>205</v>
      </c>
      <c r="L20" s="3">
        <f t="shared" ref="L20:L23" si="17">G20</f>
        <v>36</v>
      </c>
      <c r="M20" s="5">
        <f t="shared" ref="M20:M24" si="18">D20/(F20+D20+E20)</f>
        <v>0.44444444444444442</v>
      </c>
      <c r="N20" s="5">
        <f t="shared" ref="N20:N24" si="19">D20/(D20+G20)</f>
        <v>0.82</v>
      </c>
      <c r="O20" s="5">
        <f t="shared" ref="O20:O24" si="20">2*(M20*N20)/(M20+N20)</f>
        <v>0.57644991212653773</v>
      </c>
      <c r="P20" s="5">
        <f t="shared" ref="P20:P24" si="21">D20/(D20+E20+F20+G20)</f>
        <v>0.40493827160493828</v>
      </c>
    </row>
    <row r="21" spans="1:16" ht="15.75" thickBot="1" x14ac:dyDescent="0.3">
      <c r="A21" s="14" t="s">
        <v>27</v>
      </c>
      <c r="B21" s="3">
        <v>652</v>
      </c>
      <c r="C21" s="3">
        <v>857</v>
      </c>
      <c r="D21" s="3">
        <v>490</v>
      </c>
      <c r="E21" s="3">
        <v>30</v>
      </c>
      <c r="F21" s="3">
        <v>337</v>
      </c>
      <c r="G21" s="3">
        <v>132</v>
      </c>
      <c r="H21" s="5">
        <v>0.75149999999999995</v>
      </c>
      <c r="I21" s="5">
        <v>0.76529999999999998</v>
      </c>
      <c r="J21" s="3">
        <f t="shared" si="15"/>
        <v>490</v>
      </c>
      <c r="K21" s="3">
        <f t="shared" si="16"/>
        <v>367</v>
      </c>
      <c r="L21" s="3">
        <f t="shared" si="17"/>
        <v>132</v>
      </c>
      <c r="M21" s="5">
        <f t="shared" si="18"/>
        <v>0.57176196032672111</v>
      </c>
      <c r="N21" s="5">
        <f t="shared" si="19"/>
        <v>0.78778135048231512</v>
      </c>
      <c r="O21" s="5">
        <f t="shared" si="20"/>
        <v>0.66260987153482087</v>
      </c>
      <c r="P21" s="5">
        <f t="shared" si="21"/>
        <v>0.49544994944388271</v>
      </c>
    </row>
    <row r="22" spans="1:16" ht="15.75" thickBot="1" x14ac:dyDescent="0.3">
      <c r="A22" s="14" t="s">
        <v>28</v>
      </c>
      <c r="B22" s="3">
        <v>366</v>
      </c>
      <c r="C22" s="3">
        <v>655</v>
      </c>
      <c r="D22" s="3">
        <v>341</v>
      </c>
      <c r="E22" s="3">
        <v>5</v>
      </c>
      <c r="F22" s="3">
        <v>309</v>
      </c>
      <c r="G22" s="3">
        <v>20</v>
      </c>
      <c r="H22" s="5">
        <v>0.93169999999999997</v>
      </c>
      <c r="I22" s="5">
        <v>0.91259999999999997</v>
      </c>
      <c r="J22" s="3">
        <f t="shared" si="15"/>
        <v>341</v>
      </c>
      <c r="K22" s="3">
        <f t="shared" si="16"/>
        <v>314</v>
      </c>
      <c r="L22" s="3">
        <f t="shared" si="17"/>
        <v>20</v>
      </c>
      <c r="M22" s="5">
        <f t="shared" si="18"/>
        <v>0.52061068702290081</v>
      </c>
      <c r="N22" s="5">
        <f t="shared" si="19"/>
        <v>0.94459833795013848</v>
      </c>
      <c r="O22" s="5">
        <f t="shared" si="20"/>
        <v>0.67125984251968507</v>
      </c>
      <c r="P22" s="5">
        <f t="shared" si="21"/>
        <v>0.50518518518518518</v>
      </c>
    </row>
    <row r="23" spans="1:16" ht="15.75" thickBot="1" x14ac:dyDescent="0.3">
      <c r="A23" s="14" t="s">
        <v>29</v>
      </c>
      <c r="B23" s="3">
        <v>839</v>
      </c>
      <c r="C23" s="4">
        <v>1490</v>
      </c>
      <c r="D23" s="3">
        <v>772</v>
      </c>
      <c r="E23" s="3">
        <v>17</v>
      </c>
      <c r="F23" s="3">
        <v>701</v>
      </c>
      <c r="G23" s="3">
        <v>50</v>
      </c>
      <c r="H23" s="5">
        <v>0.92010000000000003</v>
      </c>
      <c r="I23" s="5">
        <v>0.91539999999999999</v>
      </c>
      <c r="J23" s="3">
        <f t="shared" si="15"/>
        <v>772</v>
      </c>
      <c r="K23" s="3">
        <f t="shared" si="16"/>
        <v>718</v>
      </c>
      <c r="L23" s="3">
        <f t="shared" si="17"/>
        <v>50</v>
      </c>
      <c r="M23" s="5">
        <f t="shared" si="18"/>
        <v>0.51812080536912752</v>
      </c>
      <c r="N23" s="5">
        <f t="shared" si="19"/>
        <v>0.93917274939172746</v>
      </c>
      <c r="O23" s="5">
        <f t="shared" si="20"/>
        <v>0.66782006920415227</v>
      </c>
      <c r="P23" s="5">
        <f t="shared" si="21"/>
        <v>0.50129870129870124</v>
      </c>
    </row>
    <row r="24" spans="1:16" ht="15.75" thickBot="1" x14ac:dyDescent="0.3">
      <c r="A24" s="6" t="s">
        <v>31</v>
      </c>
      <c r="B24" s="7">
        <f>SUM(B19:B22)</f>
        <v>1933</v>
      </c>
      <c r="C24" s="7">
        <f t="shared" ref="C24:L24" si="22">SUM(C19:C22)</f>
        <v>3144</v>
      </c>
      <c r="D24" s="7">
        <f t="shared" si="22"/>
        <v>1603</v>
      </c>
      <c r="E24" s="7">
        <f t="shared" si="22"/>
        <v>78</v>
      </c>
      <c r="F24" s="7">
        <f t="shared" si="22"/>
        <v>1463</v>
      </c>
      <c r="G24" s="7">
        <f t="shared" si="22"/>
        <v>252</v>
      </c>
      <c r="H24" s="7">
        <f t="shared" si="22"/>
        <v>3.3146000000000004</v>
      </c>
      <c r="I24" s="7">
        <f t="shared" si="22"/>
        <v>3.8258999999999994</v>
      </c>
      <c r="J24" s="7">
        <f t="shared" si="22"/>
        <v>1603</v>
      </c>
      <c r="K24" s="7">
        <f t="shared" si="22"/>
        <v>1541</v>
      </c>
      <c r="L24" s="7">
        <f t="shared" si="22"/>
        <v>252</v>
      </c>
      <c r="M24" s="9">
        <f t="shared" si="18"/>
        <v>0.50986005089058528</v>
      </c>
      <c r="N24" s="9">
        <f t="shared" si="19"/>
        <v>0.86415094339622645</v>
      </c>
      <c r="O24" s="9">
        <f t="shared" si="20"/>
        <v>0.64132826565313072</v>
      </c>
      <c r="P24" s="9">
        <f t="shared" si="21"/>
        <v>0.47202591283863371</v>
      </c>
    </row>
    <row r="25" spans="1:16" ht="23.25" thickBot="1" x14ac:dyDescent="0.3">
      <c r="A25" s="1" t="s">
        <v>17</v>
      </c>
      <c r="B25" s="2" t="s">
        <v>32</v>
      </c>
      <c r="C25" s="2" t="s">
        <v>0</v>
      </c>
      <c r="D25" s="2" t="s">
        <v>1</v>
      </c>
      <c r="E25" s="2" t="s">
        <v>2</v>
      </c>
      <c r="F25" s="2" t="s">
        <v>3</v>
      </c>
      <c r="G25" s="2" t="s">
        <v>4</v>
      </c>
      <c r="H25" s="2" t="s">
        <v>5</v>
      </c>
      <c r="I25" s="2" t="s">
        <v>6</v>
      </c>
      <c r="J25" s="2" t="s">
        <v>38</v>
      </c>
      <c r="K25" s="2" t="s">
        <v>39</v>
      </c>
      <c r="L25" s="2" t="s">
        <v>40</v>
      </c>
      <c r="M25" s="2" t="s">
        <v>7</v>
      </c>
      <c r="N25" s="2" t="s">
        <v>8</v>
      </c>
      <c r="O25" s="2" t="s">
        <v>9</v>
      </c>
      <c r="P25" s="2" t="s">
        <v>10</v>
      </c>
    </row>
    <row r="26" spans="1:16" ht="15.75" thickBot="1" x14ac:dyDescent="0.3">
      <c r="A26" s="14" t="s">
        <v>25</v>
      </c>
      <c r="B26" s="3">
        <v>10</v>
      </c>
      <c r="C26" s="3">
        <v>45</v>
      </c>
      <c r="D26" s="3">
        <v>7</v>
      </c>
      <c r="E26" s="3">
        <v>2</v>
      </c>
      <c r="F26" s="3">
        <v>36</v>
      </c>
      <c r="G26" s="3">
        <v>1</v>
      </c>
      <c r="H26" s="5">
        <v>0.7</v>
      </c>
      <c r="I26" s="5">
        <v>3.9</v>
      </c>
      <c r="J26" s="3">
        <f>D26</f>
        <v>7</v>
      </c>
      <c r="K26" s="3">
        <f>E26+F26</f>
        <v>38</v>
      </c>
      <c r="L26" s="3">
        <f>G26</f>
        <v>1</v>
      </c>
      <c r="M26" s="5">
        <f>D26/(F26+D26+E26)</f>
        <v>0.15555555555555556</v>
      </c>
      <c r="N26" s="5">
        <f>D26/(D26+G26)</f>
        <v>0.875</v>
      </c>
      <c r="O26" s="5">
        <f>2*(M26*N26)/(M26+N26)</f>
        <v>0.26415094339622647</v>
      </c>
      <c r="P26" s="5">
        <f>D26/(D26+E26+F26+G26)</f>
        <v>0.15217391304347827</v>
      </c>
    </row>
    <row r="27" spans="1:16" ht="15.75" thickBot="1" x14ac:dyDescent="0.3">
      <c r="A27" s="14" t="s">
        <v>26</v>
      </c>
      <c r="B27" s="4">
        <v>1714</v>
      </c>
      <c r="C27" s="4">
        <v>2521</v>
      </c>
      <c r="D27" s="4">
        <v>1352</v>
      </c>
      <c r="E27" s="3">
        <v>79</v>
      </c>
      <c r="F27" s="4">
        <v>1090</v>
      </c>
      <c r="G27" s="3">
        <v>283</v>
      </c>
      <c r="H27" s="5">
        <v>0.78879999999999995</v>
      </c>
      <c r="I27" s="5">
        <v>0.84709999999999996</v>
      </c>
      <c r="J27" s="3">
        <f t="shared" ref="J27:J30" si="23">D27</f>
        <v>1352</v>
      </c>
      <c r="K27" s="3">
        <f t="shared" ref="K27:K30" si="24">E27+F27</f>
        <v>1169</v>
      </c>
      <c r="L27" s="3">
        <f t="shared" ref="L27:L30" si="25">G27</f>
        <v>283</v>
      </c>
      <c r="M27" s="5">
        <f t="shared" ref="M27:M31" si="26">D27/(F27+D27+E27)</f>
        <v>0.53629512098373666</v>
      </c>
      <c r="N27" s="5">
        <f t="shared" ref="N27:N31" si="27">D27/(D27+G27)</f>
        <v>0.82691131498470949</v>
      </c>
      <c r="O27" s="5">
        <f t="shared" ref="O27:O31" si="28">2*(M27*N27)/(M27+N27)</f>
        <v>0.65062560153994231</v>
      </c>
      <c r="P27" s="5">
        <f t="shared" ref="P27:P31" si="29">D27/(D27+E27+F27+G27)</f>
        <v>0.48216833095577744</v>
      </c>
    </row>
    <row r="28" spans="1:16" ht="15.75" thickBot="1" x14ac:dyDescent="0.3">
      <c r="A28" s="14" t="s">
        <v>27</v>
      </c>
      <c r="B28" s="3">
        <v>378</v>
      </c>
      <c r="C28" s="3">
        <v>605</v>
      </c>
      <c r="D28" s="3">
        <v>314</v>
      </c>
      <c r="E28" s="3">
        <v>15</v>
      </c>
      <c r="F28" s="3">
        <v>276</v>
      </c>
      <c r="G28" s="3">
        <v>49</v>
      </c>
      <c r="H28" s="5">
        <v>0.83069999999999999</v>
      </c>
      <c r="I28" s="5">
        <v>0.89949999999999997</v>
      </c>
      <c r="J28" s="3">
        <f t="shared" si="23"/>
        <v>314</v>
      </c>
      <c r="K28" s="3">
        <f t="shared" si="24"/>
        <v>291</v>
      </c>
      <c r="L28" s="3">
        <f t="shared" si="25"/>
        <v>49</v>
      </c>
      <c r="M28" s="5">
        <f t="shared" si="26"/>
        <v>0.5190082644628099</v>
      </c>
      <c r="N28" s="5">
        <f t="shared" si="27"/>
        <v>0.86501377410468316</v>
      </c>
      <c r="O28" s="5">
        <f t="shared" si="28"/>
        <v>0.64876033057851235</v>
      </c>
      <c r="P28" s="5">
        <f t="shared" si="29"/>
        <v>0.4801223241590214</v>
      </c>
    </row>
    <row r="29" spans="1:16" ht="15.75" thickBot="1" x14ac:dyDescent="0.3">
      <c r="A29" s="14" t="s">
        <v>28</v>
      </c>
      <c r="B29" s="4">
        <v>1195</v>
      </c>
      <c r="C29" s="4">
        <v>1572</v>
      </c>
      <c r="D29" s="3">
        <v>995</v>
      </c>
      <c r="E29" s="3">
        <v>31</v>
      </c>
      <c r="F29" s="3">
        <v>546</v>
      </c>
      <c r="G29" s="3">
        <v>169</v>
      </c>
      <c r="H29" s="5">
        <v>0.83260000000000001</v>
      </c>
      <c r="I29" s="5">
        <v>0.62429999999999997</v>
      </c>
      <c r="J29" s="3">
        <f t="shared" si="23"/>
        <v>995</v>
      </c>
      <c r="K29" s="3">
        <f t="shared" si="24"/>
        <v>577</v>
      </c>
      <c r="L29" s="3">
        <f t="shared" si="25"/>
        <v>169</v>
      </c>
      <c r="M29" s="5">
        <f t="shared" si="26"/>
        <v>0.63295165394402031</v>
      </c>
      <c r="N29" s="5">
        <f t="shared" si="27"/>
        <v>0.85481099656357384</v>
      </c>
      <c r="O29" s="5">
        <f t="shared" si="28"/>
        <v>0.72733918128654973</v>
      </c>
      <c r="P29" s="5">
        <f t="shared" si="29"/>
        <v>0.57151062607696723</v>
      </c>
    </row>
    <row r="30" spans="1:16" ht="15.75" thickBot="1" x14ac:dyDescent="0.3">
      <c r="A30" s="14" t="s">
        <v>29</v>
      </c>
      <c r="B30" s="3">
        <v>655</v>
      </c>
      <c r="C30" s="4">
        <v>1010</v>
      </c>
      <c r="D30" s="3">
        <v>530</v>
      </c>
      <c r="E30" s="3">
        <v>19</v>
      </c>
      <c r="F30" s="3">
        <v>461</v>
      </c>
      <c r="G30" s="3">
        <v>106</v>
      </c>
      <c r="H30" s="5">
        <v>0.80920000000000003</v>
      </c>
      <c r="I30" s="5">
        <v>0.89470000000000005</v>
      </c>
      <c r="J30" s="3">
        <f t="shared" si="23"/>
        <v>530</v>
      </c>
      <c r="K30" s="3">
        <f t="shared" si="24"/>
        <v>480</v>
      </c>
      <c r="L30" s="3">
        <f t="shared" si="25"/>
        <v>106</v>
      </c>
      <c r="M30" s="5">
        <f t="shared" si="26"/>
        <v>0.52475247524752477</v>
      </c>
      <c r="N30" s="5">
        <f t="shared" si="27"/>
        <v>0.83333333333333337</v>
      </c>
      <c r="O30" s="5">
        <f t="shared" si="28"/>
        <v>0.64398541919805585</v>
      </c>
      <c r="P30" s="5">
        <f t="shared" si="29"/>
        <v>0.47491039426523296</v>
      </c>
    </row>
    <row r="31" spans="1:16" ht="15.75" thickBot="1" x14ac:dyDescent="0.3">
      <c r="A31" s="6" t="s">
        <v>31</v>
      </c>
      <c r="B31" s="7">
        <f>SUM(B26:B29)</f>
        <v>3297</v>
      </c>
      <c r="C31" s="7">
        <f t="shared" ref="C31:L31" si="30">SUM(C26:C29)</f>
        <v>4743</v>
      </c>
      <c r="D31" s="7">
        <f t="shared" si="30"/>
        <v>2668</v>
      </c>
      <c r="E31" s="7">
        <f t="shared" si="30"/>
        <v>127</v>
      </c>
      <c r="F31" s="7">
        <f t="shared" si="30"/>
        <v>1948</v>
      </c>
      <c r="G31" s="7">
        <f t="shared" si="30"/>
        <v>502</v>
      </c>
      <c r="H31" s="7">
        <f t="shared" si="30"/>
        <v>3.1520999999999999</v>
      </c>
      <c r="I31" s="7">
        <f t="shared" si="30"/>
        <v>6.2708999999999993</v>
      </c>
      <c r="J31" s="7">
        <f t="shared" si="30"/>
        <v>2668</v>
      </c>
      <c r="K31" s="7">
        <f t="shared" si="30"/>
        <v>2075</v>
      </c>
      <c r="L31" s="7">
        <f t="shared" si="30"/>
        <v>502</v>
      </c>
      <c r="M31" s="9">
        <f t="shared" si="26"/>
        <v>0.56251317731393635</v>
      </c>
      <c r="N31" s="9">
        <f t="shared" si="27"/>
        <v>0.84164037854889595</v>
      </c>
      <c r="O31" s="9">
        <f t="shared" si="28"/>
        <v>0.67433337545810701</v>
      </c>
      <c r="P31" s="9">
        <f t="shared" si="29"/>
        <v>0.50867492850333651</v>
      </c>
    </row>
    <row r="33" spans="1:16" ht="15.75" thickBot="1" x14ac:dyDescent="0.3">
      <c r="A33" s="20" t="s">
        <v>35</v>
      </c>
    </row>
    <row r="34" spans="1:16" ht="23.25" thickBot="1" x14ac:dyDescent="0.3">
      <c r="A34" s="1" t="s">
        <v>19</v>
      </c>
      <c r="B34" s="2" t="s">
        <v>32</v>
      </c>
      <c r="C34" s="2" t="s">
        <v>0</v>
      </c>
      <c r="D34" s="2" t="s">
        <v>1</v>
      </c>
      <c r="E34" s="2" t="s">
        <v>2</v>
      </c>
      <c r="F34" s="2" t="s">
        <v>3</v>
      </c>
      <c r="G34" s="2" t="s">
        <v>4</v>
      </c>
      <c r="H34" s="2" t="s">
        <v>5</v>
      </c>
      <c r="I34" s="2" t="s">
        <v>6</v>
      </c>
      <c r="J34" s="2" t="s">
        <v>38</v>
      </c>
      <c r="K34" s="2" t="s">
        <v>39</v>
      </c>
      <c r="L34" s="2" t="s">
        <v>40</v>
      </c>
      <c r="M34" s="2" t="s">
        <v>7</v>
      </c>
      <c r="N34" s="2" t="s">
        <v>8</v>
      </c>
      <c r="O34" s="2" t="s">
        <v>9</v>
      </c>
      <c r="P34" s="2" t="s">
        <v>10</v>
      </c>
    </row>
    <row r="35" spans="1:16" ht="15.75" thickBot="1" x14ac:dyDescent="0.3">
      <c r="A35" s="14" t="s">
        <v>25</v>
      </c>
      <c r="B35" s="13">
        <v>700</v>
      </c>
      <c r="C35" s="13">
        <v>852</v>
      </c>
      <c r="D35" s="13">
        <v>581</v>
      </c>
      <c r="E35" s="13">
        <v>24</v>
      </c>
      <c r="F35" s="13">
        <v>247</v>
      </c>
      <c r="G35" s="13">
        <v>95</v>
      </c>
      <c r="H35" s="15">
        <v>0.83</v>
      </c>
      <c r="I35" s="15">
        <v>0.52290000000000003</v>
      </c>
      <c r="J35" s="13">
        <f>D35</f>
        <v>581</v>
      </c>
      <c r="K35" s="3">
        <f>E35+F35</f>
        <v>271</v>
      </c>
      <c r="L35" s="3">
        <f>G35</f>
        <v>95</v>
      </c>
      <c r="M35" s="5">
        <f>D35/(F35+D35+E35)</f>
        <v>0.681924882629108</v>
      </c>
      <c r="N35" s="5">
        <f>D35/(D35+G35)</f>
        <v>0.85946745562130178</v>
      </c>
      <c r="O35" s="5">
        <f>2*(M35*N35)/(M35+N35)</f>
        <v>0.76047120418848169</v>
      </c>
      <c r="P35" s="5">
        <f>D35/(D35+E35+F35+G35)</f>
        <v>0.61351636747624072</v>
      </c>
    </row>
    <row r="36" spans="1:16" ht="15.75" thickBot="1" x14ac:dyDescent="0.3">
      <c r="A36" s="14" t="s">
        <v>26</v>
      </c>
      <c r="B36" s="13">
        <v>215</v>
      </c>
      <c r="C36" s="13">
        <v>195</v>
      </c>
      <c r="D36" s="13">
        <v>91</v>
      </c>
      <c r="E36" s="13">
        <v>20</v>
      </c>
      <c r="F36" s="13">
        <v>84</v>
      </c>
      <c r="G36" s="13">
        <v>104</v>
      </c>
      <c r="H36" s="15">
        <v>0.42330000000000001</v>
      </c>
      <c r="I36" s="15">
        <v>0.96740000000000004</v>
      </c>
      <c r="J36" s="3">
        <f t="shared" ref="J36:J40" si="31">D36</f>
        <v>91</v>
      </c>
      <c r="K36" s="3">
        <f t="shared" ref="K36:K40" si="32">E36+F36</f>
        <v>104</v>
      </c>
      <c r="L36" s="3">
        <f t="shared" ref="L36:L39" si="33">G36</f>
        <v>104</v>
      </c>
      <c r="M36" s="5">
        <f t="shared" ref="M36:M40" si="34">D36/(F36+D36+E36)</f>
        <v>0.46666666666666667</v>
      </c>
      <c r="N36" s="5">
        <f t="shared" ref="N36:N40" si="35">D36/(D36+G36)</f>
        <v>0.46666666666666667</v>
      </c>
      <c r="O36" s="5">
        <f t="shared" ref="O36:O40" si="36">2*(M36*N36)/(M36+N36)</f>
        <v>0.46666666666666667</v>
      </c>
      <c r="P36" s="5">
        <f t="shared" ref="P36:P40" si="37">D36/(D36+E36+F36+G36)</f>
        <v>0.30434782608695654</v>
      </c>
    </row>
    <row r="37" spans="1:16" ht="15.75" thickBot="1" x14ac:dyDescent="0.3">
      <c r="A37" s="14" t="s">
        <v>27</v>
      </c>
      <c r="B37" s="13">
        <v>652</v>
      </c>
      <c r="C37" s="13">
        <v>546</v>
      </c>
      <c r="D37" s="13">
        <v>409</v>
      </c>
      <c r="E37" s="13">
        <v>16</v>
      </c>
      <c r="F37" s="13">
        <v>121</v>
      </c>
      <c r="G37" s="13">
        <v>227</v>
      </c>
      <c r="H37" s="15">
        <v>0.62729999999999997</v>
      </c>
      <c r="I37" s="15">
        <v>0.55830000000000002</v>
      </c>
      <c r="J37" s="3">
        <f t="shared" si="31"/>
        <v>409</v>
      </c>
      <c r="K37" s="3">
        <f t="shared" si="32"/>
        <v>137</v>
      </c>
      <c r="L37" s="3">
        <f t="shared" si="33"/>
        <v>227</v>
      </c>
      <c r="M37" s="5">
        <f t="shared" si="34"/>
        <v>0.74908424908424909</v>
      </c>
      <c r="N37" s="5">
        <f t="shared" si="35"/>
        <v>0.64308176100628933</v>
      </c>
      <c r="O37" s="5">
        <f t="shared" si="36"/>
        <v>0.69204737732656518</v>
      </c>
      <c r="P37" s="5">
        <f t="shared" si="37"/>
        <v>0.52910737386804663</v>
      </c>
    </row>
    <row r="38" spans="1:16" ht="15.75" thickBot="1" x14ac:dyDescent="0.3">
      <c r="A38" s="14" t="s">
        <v>28</v>
      </c>
      <c r="B38" s="13">
        <v>366</v>
      </c>
      <c r="C38" s="13">
        <v>379</v>
      </c>
      <c r="D38" s="13">
        <v>282</v>
      </c>
      <c r="E38" s="13">
        <v>9</v>
      </c>
      <c r="F38" s="13">
        <v>88</v>
      </c>
      <c r="G38" s="13">
        <v>75</v>
      </c>
      <c r="H38" s="15">
        <v>0.77049999999999996</v>
      </c>
      <c r="I38" s="15">
        <v>0.46989999999999998</v>
      </c>
      <c r="J38" s="3">
        <f t="shared" si="31"/>
        <v>282</v>
      </c>
      <c r="K38" s="3">
        <f t="shared" si="32"/>
        <v>97</v>
      </c>
      <c r="L38" s="3">
        <f t="shared" si="33"/>
        <v>75</v>
      </c>
      <c r="M38" s="5">
        <f t="shared" si="34"/>
        <v>0.74406332453825863</v>
      </c>
      <c r="N38" s="5">
        <f t="shared" si="35"/>
        <v>0.78991596638655459</v>
      </c>
      <c r="O38" s="5">
        <f t="shared" si="36"/>
        <v>0.76630434782608703</v>
      </c>
      <c r="P38" s="5">
        <f t="shared" si="37"/>
        <v>0.62114537444933926</v>
      </c>
    </row>
    <row r="39" spans="1:16" ht="15.75" thickBot="1" x14ac:dyDescent="0.3">
      <c r="A39" s="14" t="s">
        <v>29</v>
      </c>
      <c r="B39" s="13">
        <v>839</v>
      </c>
      <c r="C39" s="16">
        <v>1065</v>
      </c>
      <c r="D39" s="13">
        <v>707</v>
      </c>
      <c r="E39" s="13">
        <v>27</v>
      </c>
      <c r="F39" s="13">
        <v>331</v>
      </c>
      <c r="G39" s="13">
        <v>105</v>
      </c>
      <c r="H39" s="15">
        <v>0.8427</v>
      </c>
      <c r="I39" s="15">
        <v>0.55179999999999996</v>
      </c>
      <c r="J39" s="3">
        <f t="shared" si="31"/>
        <v>707</v>
      </c>
      <c r="K39" s="3">
        <f t="shared" si="32"/>
        <v>358</v>
      </c>
      <c r="L39" s="3">
        <f t="shared" si="33"/>
        <v>105</v>
      </c>
      <c r="M39" s="5">
        <f t="shared" si="34"/>
        <v>0.66384976525821593</v>
      </c>
      <c r="N39" s="5">
        <f t="shared" si="35"/>
        <v>0.87068965517241381</v>
      </c>
      <c r="O39" s="5">
        <f t="shared" si="36"/>
        <v>0.75332978156632924</v>
      </c>
      <c r="P39" s="5">
        <f t="shared" si="37"/>
        <v>0.60427350427350424</v>
      </c>
    </row>
    <row r="40" spans="1:16" ht="15.75" thickBot="1" x14ac:dyDescent="0.3">
      <c r="A40" s="6" t="s">
        <v>31</v>
      </c>
      <c r="B40" s="17">
        <v>2772</v>
      </c>
      <c r="C40" s="17">
        <v>3037</v>
      </c>
      <c r="D40" s="17">
        <v>2070</v>
      </c>
      <c r="E40" s="18">
        <v>96</v>
      </c>
      <c r="F40" s="18">
        <v>871</v>
      </c>
      <c r="G40" s="18">
        <v>606</v>
      </c>
      <c r="H40" s="19">
        <v>0.74680000000000002</v>
      </c>
      <c r="I40" s="19">
        <v>0.5675</v>
      </c>
      <c r="J40" s="7">
        <f t="shared" si="31"/>
        <v>2070</v>
      </c>
      <c r="K40" s="7">
        <f t="shared" si="32"/>
        <v>967</v>
      </c>
      <c r="L40" s="7">
        <f>G40</f>
        <v>606</v>
      </c>
      <c r="M40" s="9">
        <f t="shared" si="34"/>
        <v>0.68159367797168258</v>
      </c>
      <c r="N40" s="9">
        <f t="shared" si="35"/>
        <v>0.773542600896861</v>
      </c>
      <c r="O40" s="9">
        <f t="shared" si="36"/>
        <v>0.72466304918606683</v>
      </c>
      <c r="P40" s="9">
        <f t="shared" si="37"/>
        <v>0.56821301125446066</v>
      </c>
    </row>
    <row r="41" spans="1:16" ht="23.25" thickBot="1" x14ac:dyDescent="0.3">
      <c r="A41" s="1" t="s">
        <v>20</v>
      </c>
      <c r="B41" s="2" t="s">
        <v>32</v>
      </c>
      <c r="C41" s="2" t="s">
        <v>0</v>
      </c>
      <c r="D41" s="2" t="s">
        <v>1</v>
      </c>
      <c r="E41" s="2" t="s">
        <v>2</v>
      </c>
      <c r="F41" s="2" t="s">
        <v>3</v>
      </c>
      <c r="G41" s="2" t="s">
        <v>4</v>
      </c>
      <c r="H41" s="2" t="s">
        <v>5</v>
      </c>
      <c r="I41" s="2" t="s">
        <v>6</v>
      </c>
      <c r="J41" s="2" t="s">
        <v>38</v>
      </c>
      <c r="K41" s="2" t="s">
        <v>39</v>
      </c>
      <c r="L41" s="2" t="s">
        <v>40</v>
      </c>
      <c r="M41" s="2" t="s">
        <v>7</v>
      </c>
      <c r="N41" s="2" t="s">
        <v>8</v>
      </c>
      <c r="O41" s="2" t="s">
        <v>9</v>
      </c>
      <c r="P41" s="2" t="s">
        <v>10</v>
      </c>
    </row>
    <row r="42" spans="1:16" ht="15.75" thickBot="1" x14ac:dyDescent="0.3">
      <c r="A42" s="14" t="s">
        <v>25</v>
      </c>
      <c r="B42" s="13">
        <v>700</v>
      </c>
      <c r="C42" s="13">
        <v>688</v>
      </c>
      <c r="D42" s="13">
        <v>542</v>
      </c>
      <c r="E42" s="13">
        <v>17</v>
      </c>
      <c r="F42" s="13">
        <v>129</v>
      </c>
      <c r="G42" s="13">
        <v>141</v>
      </c>
      <c r="H42" s="15">
        <v>0.77429999999999999</v>
      </c>
      <c r="I42" s="15">
        <v>0.41</v>
      </c>
      <c r="J42" s="3">
        <f>D42</f>
        <v>542</v>
      </c>
      <c r="K42" s="3">
        <f>E42+F42</f>
        <v>146</v>
      </c>
      <c r="L42" s="3">
        <f>G42</f>
        <v>141</v>
      </c>
      <c r="M42" s="5">
        <f>D42/(F42+D42+E42)</f>
        <v>0.78779069767441856</v>
      </c>
      <c r="N42" s="5">
        <f>D42/(D42+G42)</f>
        <v>0.79355783308931183</v>
      </c>
      <c r="O42" s="5">
        <f>2*(M42*N42)/(M42+N42)</f>
        <v>0.79066374908825665</v>
      </c>
      <c r="P42" s="5">
        <f>D42/(D42+E42+F42+G42)</f>
        <v>0.65379975874547647</v>
      </c>
    </row>
    <row r="43" spans="1:16" ht="15.75" thickBot="1" x14ac:dyDescent="0.3">
      <c r="A43" s="14" t="s">
        <v>26</v>
      </c>
      <c r="B43" s="13">
        <v>215</v>
      </c>
      <c r="C43" s="13">
        <v>168</v>
      </c>
      <c r="D43" s="13">
        <v>102</v>
      </c>
      <c r="E43" s="13">
        <v>10</v>
      </c>
      <c r="F43" s="13">
        <v>56</v>
      </c>
      <c r="G43" s="13">
        <v>103</v>
      </c>
      <c r="H43" s="15">
        <v>0.47439999999999999</v>
      </c>
      <c r="I43" s="15">
        <v>0.78600000000000003</v>
      </c>
      <c r="J43" s="3">
        <f t="shared" ref="J43:J47" si="38">D43</f>
        <v>102</v>
      </c>
      <c r="K43" s="3">
        <f t="shared" ref="K43:K47" si="39">E43+F43</f>
        <v>66</v>
      </c>
      <c r="L43" s="3">
        <f t="shared" ref="L43:L46" si="40">G43</f>
        <v>103</v>
      </c>
      <c r="M43" s="5">
        <f t="shared" ref="M43:M47" si="41">D43/(F43+D43+E43)</f>
        <v>0.6071428571428571</v>
      </c>
      <c r="N43" s="5">
        <f t="shared" ref="N43:N47" si="42">D43/(D43+G43)</f>
        <v>0.4975609756097561</v>
      </c>
      <c r="O43" s="5">
        <f t="shared" ref="O43:O47" si="43">2*(M43*N43)/(M43+N43)</f>
        <v>0.54691689008042887</v>
      </c>
      <c r="P43" s="5">
        <f t="shared" ref="P43:P47" si="44">D43/(D43+E43+F43+G43)</f>
        <v>0.37638376383763839</v>
      </c>
    </row>
    <row r="44" spans="1:16" ht="15.75" thickBot="1" x14ac:dyDescent="0.3">
      <c r="A44" s="14" t="s">
        <v>27</v>
      </c>
      <c r="B44" s="13">
        <v>652</v>
      </c>
      <c r="C44" s="13">
        <v>508</v>
      </c>
      <c r="D44" s="13">
        <v>421</v>
      </c>
      <c r="E44" s="13">
        <v>12</v>
      </c>
      <c r="F44" s="13">
        <v>75</v>
      </c>
      <c r="G44" s="13">
        <v>219</v>
      </c>
      <c r="H44" s="15">
        <v>0.64570000000000005</v>
      </c>
      <c r="I44" s="15">
        <v>0.46929999999999999</v>
      </c>
      <c r="J44" s="3">
        <f t="shared" si="38"/>
        <v>421</v>
      </c>
      <c r="K44" s="3">
        <f t="shared" si="39"/>
        <v>87</v>
      </c>
      <c r="L44" s="3">
        <f t="shared" si="40"/>
        <v>219</v>
      </c>
      <c r="M44" s="5">
        <f t="shared" si="41"/>
        <v>0.82874015748031493</v>
      </c>
      <c r="N44" s="5">
        <f t="shared" si="42"/>
        <v>0.65781250000000002</v>
      </c>
      <c r="O44" s="5">
        <f t="shared" si="43"/>
        <v>0.73344947735191646</v>
      </c>
      <c r="P44" s="5">
        <f t="shared" si="44"/>
        <v>0.57909215955983495</v>
      </c>
    </row>
    <row r="45" spans="1:16" ht="15.75" thickBot="1" x14ac:dyDescent="0.3">
      <c r="A45" s="14" t="s">
        <v>28</v>
      </c>
      <c r="B45" s="13">
        <v>366</v>
      </c>
      <c r="C45" s="13">
        <v>390</v>
      </c>
      <c r="D45" s="13">
        <v>308</v>
      </c>
      <c r="E45" s="13">
        <v>6</v>
      </c>
      <c r="F45" s="13">
        <v>76</v>
      </c>
      <c r="G45" s="13">
        <v>52</v>
      </c>
      <c r="H45" s="15">
        <v>0.84150000000000003</v>
      </c>
      <c r="I45" s="15">
        <v>0.36609999999999998</v>
      </c>
      <c r="J45" s="3">
        <f t="shared" si="38"/>
        <v>308</v>
      </c>
      <c r="K45" s="3">
        <f t="shared" si="39"/>
        <v>82</v>
      </c>
      <c r="L45" s="3">
        <f t="shared" si="40"/>
        <v>52</v>
      </c>
      <c r="M45" s="5">
        <f t="shared" si="41"/>
        <v>0.78974358974358971</v>
      </c>
      <c r="N45" s="5">
        <f t="shared" si="42"/>
        <v>0.85555555555555551</v>
      </c>
      <c r="O45" s="5">
        <f t="shared" si="43"/>
        <v>0.82133333333333325</v>
      </c>
      <c r="P45" s="5">
        <f t="shared" si="44"/>
        <v>0.69683257918552033</v>
      </c>
    </row>
    <row r="46" spans="1:16" ht="15.75" thickBot="1" x14ac:dyDescent="0.3">
      <c r="A46" s="14" t="s">
        <v>29</v>
      </c>
      <c r="B46" s="13">
        <v>839</v>
      </c>
      <c r="C46" s="13">
        <v>977</v>
      </c>
      <c r="D46" s="13">
        <v>707</v>
      </c>
      <c r="E46" s="13">
        <v>19</v>
      </c>
      <c r="F46" s="13">
        <v>251</v>
      </c>
      <c r="G46" s="13">
        <v>113</v>
      </c>
      <c r="H46" s="15">
        <v>0.8427</v>
      </c>
      <c r="I46" s="15">
        <v>0.45650000000000002</v>
      </c>
      <c r="J46" s="3">
        <f t="shared" si="38"/>
        <v>707</v>
      </c>
      <c r="K46" s="3">
        <f t="shared" si="39"/>
        <v>270</v>
      </c>
      <c r="L46" s="3">
        <f t="shared" si="40"/>
        <v>113</v>
      </c>
      <c r="M46" s="5">
        <f t="shared" si="41"/>
        <v>0.72364380757420677</v>
      </c>
      <c r="N46" s="5">
        <f t="shared" si="42"/>
        <v>0.8621951219512195</v>
      </c>
      <c r="O46" s="5">
        <f t="shared" si="43"/>
        <v>0.78686700055648295</v>
      </c>
      <c r="P46" s="5">
        <f t="shared" si="44"/>
        <v>0.64862385321100913</v>
      </c>
    </row>
    <row r="47" spans="1:16" ht="15.75" thickBot="1" x14ac:dyDescent="0.3">
      <c r="A47" s="6" t="s">
        <v>31</v>
      </c>
      <c r="B47" s="17">
        <v>2772</v>
      </c>
      <c r="C47" s="17">
        <v>2731</v>
      </c>
      <c r="D47" s="17">
        <v>2080</v>
      </c>
      <c r="E47" s="18">
        <v>64</v>
      </c>
      <c r="F47" s="18">
        <v>587</v>
      </c>
      <c r="G47" s="18">
        <v>628</v>
      </c>
      <c r="H47" s="19">
        <v>0.75039999999999996</v>
      </c>
      <c r="I47" s="19">
        <v>0.46139999999999998</v>
      </c>
      <c r="J47" s="7">
        <f t="shared" si="38"/>
        <v>2080</v>
      </c>
      <c r="K47" s="7">
        <f t="shared" si="39"/>
        <v>651</v>
      </c>
      <c r="L47" s="7">
        <f>G47</f>
        <v>628</v>
      </c>
      <c r="M47" s="9">
        <f t="shared" si="41"/>
        <v>0.76162577810325893</v>
      </c>
      <c r="N47" s="9">
        <f t="shared" si="42"/>
        <v>0.76809453471196454</v>
      </c>
      <c r="O47" s="9">
        <f t="shared" si="43"/>
        <v>0.7648464791321935</v>
      </c>
      <c r="P47" s="9">
        <f t="shared" si="44"/>
        <v>0.61923191426019653</v>
      </c>
    </row>
    <row r="49" spans="1:16" ht="15.75" thickBot="1" x14ac:dyDescent="0.3">
      <c r="A49" s="21" t="s">
        <v>34</v>
      </c>
    </row>
    <row r="50" spans="1:16" ht="23.25" thickBot="1" x14ac:dyDescent="0.3">
      <c r="A50" s="1" t="s">
        <v>21</v>
      </c>
      <c r="B50" s="2" t="s">
        <v>32</v>
      </c>
      <c r="C50" s="2" t="s">
        <v>0</v>
      </c>
      <c r="D50" s="2" t="s">
        <v>1</v>
      </c>
      <c r="E50" s="2" t="s">
        <v>2</v>
      </c>
      <c r="F50" s="2" t="s">
        <v>3</v>
      </c>
      <c r="G50" s="2" t="s">
        <v>4</v>
      </c>
      <c r="H50" s="2" t="s">
        <v>5</v>
      </c>
      <c r="I50" s="2" t="s">
        <v>6</v>
      </c>
      <c r="J50" s="2" t="s">
        <v>38</v>
      </c>
      <c r="K50" s="2" t="s">
        <v>39</v>
      </c>
      <c r="L50" s="2" t="s">
        <v>40</v>
      </c>
      <c r="M50" s="2" t="s">
        <v>7</v>
      </c>
      <c r="N50" s="2" t="s">
        <v>8</v>
      </c>
      <c r="O50" s="2" t="s">
        <v>9</v>
      </c>
      <c r="P50" s="2" t="s">
        <v>10</v>
      </c>
    </row>
    <row r="51" spans="1:16" ht="15.75" thickBot="1" x14ac:dyDescent="0.3">
      <c r="A51" s="14" t="s">
        <v>25</v>
      </c>
      <c r="B51" s="13">
        <v>700</v>
      </c>
      <c r="C51" s="13">
        <v>885</v>
      </c>
      <c r="D51" s="13">
        <v>581</v>
      </c>
      <c r="E51" s="13">
        <v>24</v>
      </c>
      <c r="F51" s="13">
        <v>280</v>
      </c>
      <c r="G51" s="13">
        <v>95</v>
      </c>
      <c r="H51" s="15">
        <v>0.83</v>
      </c>
      <c r="I51" s="15">
        <v>0.56999999999999995</v>
      </c>
      <c r="J51" s="3">
        <f>D51</f>
        <v>581</v>
      </c>
      <c r="K51" s="3">
        <f>E51+F51</f>
        <v>304</v>
      </c>
      <c r="L51" s="3">
        <f>G51</f>
        <v>95</v>
      </c>
      <c r="M51" s="5">
        <f>D51/(F51+D51+E51)</f>
        <v>0.65649717514124295</v>
      </c>
      <c r="N51" s="5">
        <f>D51/(D51+G51)</f>
        <v>0.85946745562130178</v>
      </c>
      <c r="O51" s="5">
        <f>2*(M51*N51)/(M51+N51)</f>
        <v>0.74439461883408076</v>
      </c>
      <c r="P51" s="5">
        <f>D51/(D51+E51+F51+G51)</f>
        <v>0.59285714285714286</v>
      </c>
    </row>
    <row r="52" spans="1:16" ht="15.75" thickBot="1" x14ac:dyDescent="0.3">
      <c r="A52" s="14" t="s">
        <v>26</v>
      </c>
      <c r="B52" s="13">
        <v>215</v>
      </c>
      <c r="C52" s="13">
        <v>218</v>
      </c>
      <c r="D52" s="13">
        <v>98</v>
      </c>
      <c r="E52" s="13">
        <v>25</v>
      </c>
      <c r="F52" s="13">
        <v>95</v>
      </c>
      <c r="G52" s="13">
        <v>92</v>
      </c>
      <c r="H52" s="15">
        <v>0.45579999999999998</v>
      </c>
      <c r="I52" s="15">
        <v>0.98599999999999999</v>
      </c>
      <c r="J52" s="3">
        <f t="shared" ref="J52:J56" si="45">D52</f>
        <v>98</v>
      </c>
      <c r="K52" s="3">
        <f t="shared" ref="K52:K56" si="46">E52+F52</f>
        <v>120</v>
      </c>
      <c r="L52" s="3">
        <f t="shared" ref="L52:L55" si="47">G52</f>
        <v>92</v>
      </c>
      <c r="M52" s="5">
        <f t="shared" ref="M52:M56" si="48">D52/(F52+D52+E52)</f>
        <v>0.44954128440366975</v>
      </c>
      <c r="N52" s="5">
        <f t="shared" ref="N52:N56" si="49">D52/(D52+G52)</f>
        <v>0.51578947368421058</v>
      </c>
      <c r="O52" s="5">
        <f t="shared" ref="O52:O56" si="50">2*(M52*N52)/(M52+N52)</f>
        <v>0.48039215686274517</v>
      </c>
      <c r="P52" s="5">
        <f t="shared" ref="P52:P56" si="51">D52/(D52+E52+F52+G52)</f>
        <v>0.31612903225806449</v>
      </c>
    </row>
    <row r="53" spans="1:16" ht="15.75" thickBot="1" x14ac:dyDescent="0.3">
      <c r="A53" s="14" t="s">
        <v>27</v>
      </c>
      <c r="B53" s="13">
        <v>652</v>
      </c>
      <c r="C53" s="13">
        <v>563</v>
      </c>
      <c r="D53" s="13">
        <v>421</v>
      </c>
      <c r="E53" s="13">
        <v>10</v>
      </c>
      <c r="F53" s="13">
        <v>132</v>
      </c>
      <c r="G53" s="13">
        <v>221</v>
      </c>
      <c r="H53" s="15">
        <v>0.64570000000000005</v>
      </c>
      <c r="I53" s="15">
        <v>0.55669999999999997</v>
      </c>
      <c r="J53" s="3">
        <f t="shared" si="45"/>
        <v>421</v>
      </c>
      <c r="K53" s="3">
        <f t="shared" si="46"/>
        <v>142</v>
      </c>
      <c r="L53" s="3">
        <f t="shared" si="47"/>
        <v>221</v>
      </c>
      <c r="M53" s="5">
        <f t="shared" si="48"/>
        <v>0.74777975133214925</v>
      </c>
      <c r="N53" s="5">
        <f t="shared" si="49"/>
        <v>0.65576323987538943</v>
      </c>
      <c r="O53" s="5">
        <f t="shared" si="50"/>
        <v>0.69875518672199177</v>
      </c>
      <c r="P53" s="5">
        <f t="shared" si="51"/>
        <v>0.53698979591836737</v>
      </c>
    </row>
    <row r="54" spans="1:16" ht="15.75" thickBot="1" x14ac:dyDescent="0.3">
      <c r="A54" s="14" t="s">
        <v>28</v>
      </c>
      <c r="B54" s="13">
        <v>366</v>
      </c>
      <c r="C54" s="13">
        <v>380</v>
      </c>
      <c r="D54" s="13">
        <v>278</v>
      </c>
      <c r="E54" s="13">
        <v>11</v>
      </c>
      <c r="F54" s="13">
        <v>91</v>
      </c>
      <c r="G54" s="13">
        <v>77</v>
      </c>
      <c r="H54" s="15">
        <v>0.75960000000000005</v>
      </c>
      <c r="I54" s="15">
        <v>0.48909999999999998</v>
      </c>
      <c r="J54" s="3">
        <f t="shared" si="45"/>
        <v>278</v>
      </c>
      <c r="K54" s="3">
        <f t="shared" si="46"/>
        <v>102</v>
      </c>
      <c r="L54" s="3">
        <f t="shared" si="47"/>
        <v>77</v>
      </c>
      <c r="M54" s="5">
        <f t="shared" si="48"/>
        <v>0.73157894736842111</v>
      </c>
      <c r="N54" s="5">
        <f t="shared" si="49"/>
        <v>0.78309859154929573</v>
      </c>
      <c r="O54" s="5">
        <f t="shared" si="50"/>
        <v>0.75646258503401353</v>
      </c>
      <c r="P54" s="5">
        <f t="shared" si="51"/>
        <v>0.60831509846827136</v>
      </c>
    </row>
    <row r="55" spans="1:16" ht="15.75" thickBot="1" x14ac:dyDescent="0.3">
      <c r="A55" s="14" t="s">
        <v>29</v>
      </c>
      <c r="B55" s="13">
        <v>839</v>
      </c>
      <c r="C55" s="16">
        <v>1100</v>
      </c>
      <c r="D55" s="13">
        <v>711</v>
      </c>
      <c r="E55" s="13">
        <v>30</v>
      </c>
      <c r="F55" s="13">
        <v>359</v>
      </c>
      <c r="G55" s="13">
        <v>98</v>
      </c>
      <c r="H55" s="15">
        <v>0.84740000000000004</v>
      </c>
      <c r="I55" s="15">
        <v>0.58050000000000002</v>
      </c>
      <c r="J55" s="3">
        <f t="shared" si="45"/>
        <v>711</v>
      </c>
      <c r="K55" s="3">
        <f t="shared" si="46"/>
        <v>389</v>
      </c>
      <c r="L55" s="3">
        <f t="shared" si="47"/>
        <v>98</v>
      </c>
      <c r="M55" s="5">
        <f t="shared" si="48"/>
        <v>0.64636363636363636</v>
      </c>
      <c r="N55" s="5">
        <f t="shared" si="49"/>
        <v>0.87886279357231145</v>
      </c>
      <c r="O55" s="5">
        <f t="shared" si="50"/>
        <v>0.74489261393399697</v>
      </c>
      <c r="P55" s="5">
        <f t="shared" si="51"/>
        <v>0.59348914858096824</v>
      </c>
    </row>
    <row r="56" spans="1:16" ht="15.75" thickBot="1" x14ac:dyDescent="0.3">
      <c r="A56" s="6" t="s">
        <v>31</v>
      </c>
      <c r="B56" s="17">
        <v>2772</v>
      </c>
      <c r="C56" s="17">
        <v>3146</v>
      </c>
      <c r="D56" s="17">
        <v>2089</v>
      </c>
      <c r="E56" s="18">
        <v>100</v>
      </c>
      <c r="F56" s="18">
        <v>957</v>
      </c>
      <c r="G56" s="18">
        <v>583</v>
      </c>
      <c r="H56" s="19">
        <v>0.75360000000000005</v>
      </c>
      <c r="I56" s="19">
        <v>0.59160000000000001</v>
      </c>
      <c r="J56" s="7">
        <f t="shared" si="45"/>
        <v>2089</v>
      </c>
      <c r="K56" s="7">
        <f t="shared" si="46"/>
        <v>1057</v>
      </c>
      <c r="L56" s="7">
        <f>G56</f>
        <v>583</v>
      </c>
      <c r="M56" s="9">
        <f t="shared" si="48"/>
        <v>0.66401780038143676</v>
      </c>
      <c r="N56" s="9">
        <f t="shared" si="49"/>
        <v>0.78181137724550898</v>
      </c>
      <c r="O56" s="9">
        <f t="shared" si="50"/>
        <v>0.7181161911309728</v>
      </c>
      <c r="P56" s="9">
        <f t="shared" si="51"/>
        <v>0.56020380799141856</v>
      </c>
    </row>
    <row r="57" spans="1:16" ht="23.25" thickBot="1" x14ac:dyDescent="0.3">
      <c r="A57" s="1" t="s">
        <v>22</v>
      </c>
      <c r="B57" s="2" t="s">
        <v>32</v>
      </c>
      <c r="C57" s="2" t="s">
        <v>0</v>
      </c>
      <c r="D57" s="2" t="s">
        <v>1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2" t="s">
        <v>38</v>
      </c>
      <c r="K57" s="2" t="s">
        <v>39</v>
      </c>
      <c r="L57" s="2" t="s">
        <v>40</v>
      </c>
      <c r="M57" s="2" t="s">
        <v>7</v>
      </c>
      <c r="N57" s="2" t="s">
        <v>8</v>
      </c>
      <c r="O57" s="2" t="s">
        <v>9</v>
      </c>
      <c r="P57" s="2" t="s">
        <v>10</v>
      </c>
    </row>
    <row r="58" spans="1:16" ht="15.75" thickBot="1" x14ac:dyDescent="0.3">
      <c r="A58" s="14" t="s">
        <v>25</v>
      </c>
      <c r="B58" s="13">
        <v>700</v>
      </c>
      <c r="C58" s="13">
        <v>560</v>
      </c>
      <c r="D58" s="13">
        <v>509</v>
      </c>
      <c r="E58" s="13">
        <v>5</v>
      </c>
      <c r="F58" s="13">
        <v>46</v>
      </c>
      <c r="G58" s="13">
        <v>186</v>
      </c>
      <c r="H58" s="15">
        <v>0.72709999999999997</v>
      </c>
      <c r="I58" s="15">
        <v>0.33860000000000001</v>
      </c>
      <c r="J58" s="3">
        <f>D58</f>
        <v>509</v>
      </c>
      <c r="K58" s="3">
        <f>E58+F58</f>
        <v>51</v>
      </c>
      <c r="L58" s="3">
        <f>G58</f>
        <v>186</v>
      </c>
      <c r="M58" s="5">
        <f>D58/(F58+D58+E58)</f>
        <v>0.90892857142857142</v>
      </c>
      <c r="N58" s="5">
        <f>D58/(D58+G58)</f>
        <v>0.73237410071942444</v>
      </c>
      <c r="O58" s="5">
        <f>2*(M58*N58)/(M58+N58)</f>
        <v>0.81115537848605579</v>
      </c>
      <c r="P58" s="5">
        <f>D58/(D58+E58+F58+G58)</f>
        <v>0.68230563002680966</v>
      </c>
    </row>
    <row r="59" spans="1:16" ht="15.75" thickBot="1" x14ac:dyDescent="0.3">
      <c r="A59" s="14" t="s">
        <v>26</v>
      </c>
      <c r="B59" s="13">
        <v>215</v>
      </c>
      <c r="C59" s="13">
        <v>209</v>
      </c>
      <c r="D59" s="13">
        <v>141</v>
      </c>
      <c r="E59" s="13">
        <v>8</v>
      </c>
      <c r="F59" s="13">
        <v>60</v>
      </c>
      <c r="G59" s="13">
        <v>66</v>
      </c>
      <c r="H59" s="15">
        <v>0.65580000000000005</v>
      </c>
      <c r="I59" s="15">
        <v>0.62329999999999997</v>
      </c>
      <c r="J59" s="3">
        <f t="shared" ref="J59:J63" si="52">D59</f>
        <v>141</v>
      </c>
      <c r="K59" s="3">
        <f t="shared" ref="K59:K63" si="53">E59+F59</f>
        <v>68</v>
      </c>
      <c r="L59" s="3">
        <f t="shared" ref="L59:L62" si="54">G59</f>
        <v>66</v>
      </c>
      <c r="M59" s="5">
        <f t="shared" ref="M59:M63" si="55">D59/(F59+D59+E59)</f>
        <v>0.67464114832535882</v>
      </c>
      <c r="N59" s="5">
        <f t="shared" ref="N59:N63" si="56">D59/(D59+G59)</f>
        <v>0.6811594202898551</v>
      </c>
      <c r="O59" s="5">
        <f t="shared" ref="O59:O63" si="57">2*(M59*N59)/(M59+N59)</f>
        <v>0.67788461538461542</v>
      </c>
      <c r="P59" s="5">
        <f t="shared" ref="P59:P63" si="58">D59/(D59+E59+F59+G59)</f>
        <v>0.5127272727272727</v>
      </c>
    </row>
    <row r="60" spans="1:16" ht="15.75" thickBot="1" x14ac:dyDescent="0.3">
      <c r="A60" s="14" t="s">
        <v>27</v>
      </c>
      <c r="B60" s="13">
        <v>652</v>
      </c>
      <c r="C60" s="13">
        <v>448</v>
      </c>
      <c r="D60" s="13">
        <v>393</v>
      </c>
      <c r="E60" s="13">
        <v>8</v>
      </c>
      <c r="F60" s="13">
        <v>47</v>
      </c>
      <c r="G60" s="13">
        <v>251</v>
      </c>
      <c r="H60" s="15">
        <v>0.6028</v>
      </c>
      <c r="I60" s="15">
        <v>0.46929999999999999</v>
      </c>
      <c r="J60" s="3">
        <f t="shared" si="52"/>
        <v>393</v>
      </c>
      <c r="K60" s="3">
        <f t="shared" si="53"/>
        <v>55</v>
      </c>
      <c r="L60" s="3">
        <f t="shared" si="54"/>
        <v>251</v>
      </c>
      <c r="M60" s="5">
        <f t="shared" si="55"/>
        <v>0.8772321428571429</v>
      </c>
      <c r="N60" s="5">
        <f t="shared" si="56"/>
        <v>0.61024844720496896</v>
      </c>
      <c r="O60" s="5">
        <f t="shared" si="57"/>
        <v>0.71978021978021978</v>
      </c>
      <c r="P60" s="5">
        <f t="shared" si="58"/>
        <v>0.5622317596566524</v>
      </c>
    </row>
    <row r="61" spans="1:16" ht="15.75" thickBot="1" x14ac:dyDescent="0.3">
      <c r="A61" s="14" t="s">
        <v>28</v>
      </c>
      <c r="B61" s="13">
        <v>366</v>
      </c>
      <c r="C61" s="13">
        <v>374</v>
      </c>
      <c r="D61" s="13">
        <v>298</v>
      </c>
      <c r="E61" s="13">
        <v>7</v>
      </c>
      <c r="F61" s="13">
        <v>69</v>
      </c>
      <c r="G61" s="13">
        <v>61</v>
      </c>
      <c r="H61" s="15">
        <v>0.81420000000000003</v>
      </c>
      <c r="I61" s="15">
        <v>0.37430000000000002</v>
      </c>
      <c r="J61" s="3">
        <f t="shared" si="52"/>
        <v>298</v>
      </c>
      <c r="K61" s="3">
        <f t="shared" si="53"/>
        <v>76</v>
      </c>
      <c r="L61" s="3">
        <f t="shared" si="54"/>
        <v>61</v>
      </c>
      <c r="M61" s="5">
        <f t="shared" si="55"/>
        <v>0.79679144385026734</v>
      </c>
      <c r="N61" s="5">
        <f t="shared" si="56"/>
        <v>0.83008356545961004</v>
      </c>
      <c r="O61" s="5">
        <f t="shared" si="57"/>
        <v>0.81309686221009547</v>
      </c>
      <c r="P61" s="5">
        <f t="shared" si="58"/>
        <v>0.68505747126436778</v>
      </c>
    </row>
    <row r="62" spans="1:16" ht="15.75" thickBot="1" x14ac:dyDescent="0.3">
      <c r="A62" s="14" t="s">
        <v>29</v>
      </c>
      <c r="B62" s="13">
        <v>839</v>
      </c>
      <c r="C62" s="13">
        <v>819</v>
      </c>
      <c r="D62" s="13">
        <v>612</v>
      </c>
      <c r="E62" s="13">
        <v>10</v>
      </c>
      <c r="F62" s="13">
        <v>197</v>
      </c>
      <c r="G62" s="13">
        <v>217</v>
      </c>
      <c r="H62" s="15">
        <v>0.72940000000000005</v>
      </c>
      <c r="I62" s="15">
        <v>0.50539999999999996</v>
      </c>
      <c r="J62" s="3">
        <f t="shared" si="52"/>
        <v>612</v>
      </c>
      <c r="K62" s="3">
        <f t="shared" si="53"/>
        <v>207</v>
      </c>
      <c r="L62" s="3">
        <f t="shared" si="54"/>
        <v>217</v>
      </c>
      <c r="M62" s="5">
        <f t="shared" si="55"/>
        <v>0.74725274725274726</v>
      </c>
      <c r="N62" s="5">
        <f t="shared" si="56"/>
        <v>0.73823884197828704</v>
      </c>
      <c r="O62" s="5">
        <f t="shared" si="57"/>
        <v>0.74271844660194175</v>
      </c>
      <c r="P62" s="5">
        <f t="shared" si="58"/>
        <v>0.59073359073359077</v>
      </c>
    </row>
    <row r="63" spans="1:16" ht="15.75" thickBot="1" x14ac:dyDescent="0.3">
      <c r="A63" s="6" t="s">
        <v>31</v>
      </c>
      <c r="B63" s="17">
        <v>2772</v>
      </c>
      <c r="C63" s="17">
        <v>2410</v>
      </c>
      <c r="D63" s="17">
        <v>1953</v>
      </c>
      <c r="E63" s="18">
        <v>38</v>
      </c>
      <c r="F63" s="18">
        <v>419</v>
      </c>
      <c r="G63" s="18">
        <v>781</v>
      </c>
      <c r="H63" s="19">
        <v>0.70450000000000002</v>
      </c>
      <c r="I63" s="19">
        <v>0.4466</v>
      </c>
      <c r="J63" s="7">
        <f t="shared" si="52"/>
        <v>1953</v>
      </c>
      <c r="K63" s="7">
        <f t="shared" si="53"/>
        <v>457</v>
      </c>
      <c r="L63" s="7">
        <f>G63</f>
        <v>781</v>
      </c>
      <c r="M63" s="9">
        <f t="shared" si="55"/>
        <v>0.8103734439834025</v>
      </c>
      <c r="N63" s="9">
        <f t="shared" si="56"/>
        <v>0.71433796634967084</v>
      </c>
      <c r="O63" s="9">
        <f t="shared" si="57"/>
        <v>0.75933125972006221</v>
      </c>
      <c r="P63" s="9">
        <f t="shared" si="58"/>
        <v>0.61203384518959569</v>
      </c>
    </row>
    <row r="65" spans="1:16" ht="15.75" thickBot="1" x14ac:dyDescent="0.3">
      <c r="A65" s="21" t="s">
        <v>33</v>
      </c>
    </row>
    <row r="66" spans="1:16" ht="23.25" thickBot="1" x14ac:dyDescent="0.3">
      <c r="A66" s="1" t="s">
        <v>23</v>
      </c>
      <c r="B66" s="2" t="s">
        <v>32</v>
      </c>
      <c r="C66" s="2" t="s">
        <v>0</v>
      </c>
      <c r="D66" s="2" t="s">
        <v>1</v>
      </c>
      <c r="E66" s="2" t="s">
        <v>2</v>
      </c>
      <c r="F66" s="2" t="s">
        <v>3</v>
      </c>
      <c r="G66" s="2" t="s">
        <v>4</v>
      </c>
      <c r="H66" s="2" t="s">
        <v>5</v>
      </c>
      <c r="I66" s="2" t="s">
        <v>6</v>
      </c>
      <c r="J66" s="2" t="s">
        <v>38</v>
      </c>
      <c r="K66" s="2" t="s">
        <v>39</v>
      </c>
      <c r="L66" s="2" t="s">
        <v>40</v>
      </c>
      <c r="M66" s="2" t="s">
        <v>7</v>
      </c>
      <c r="N66" s="2" t="s">
        <v>8</v>
      </c>
      <c r="O66" s="2" t="s">
        <v>9</v>
      </c>
      <c r="P66" s="2" t="s">
        <v>10</v>
      </c>
    </row>
    <row r="67" spans="1:16" ht="15.75" thickBot="1" x14ac:dyDescent="0.3">
      <c r="A67" s="14" t="s">
        <v>25</v>
      </c>
      <c r="B67" s="13">
        <v>700</v>
      </c>
      <c r="C67" s="13">
        <v>721</v>
      </c>
      <c r="D67" s="13">
        <v>563</v>
      </c>
      <c r="E67" s="13">
        <v>17</v>
      </c>
      <c r="F67" s="13">
        <v>141</v>
      </c>
      <c r="G67" s="13">
        <v>120</v>
      </c>
      <c r="H67" s="15">
        <v>0.80430000000000001</v>
      </c>
      <c r="I67" s="13">
        <v>39.71</v>
      </c>
      <c r="J67" s="3">
        <f>D67</f>
        <v>563</v>
      </c>
      <c r="K67" s="3">
        <f>E67+F67</f>
        <v>158</v>
      </c>
      <c r="L67" s="3">
        <f>G67</f>
        <v>120</v>
      </c>
      <c r="M67" s="5">
        <f>D67/(F67+D67+E67)</f>
        <v>0.78085991678224687</v>
      </c>
      <c r="N67" s="5">
        <f>D67/(D67+G67)</f>
        <v>0.82430453879941434</v>
      </c>
      <c r="O67" s="5">
        <f>2*(M67*N67)/(M67+N67)</f>
        <v>0.80199430199430211</v>
      </c>
      <c r="P67" s="5">
        <f>D67/(D67+E67+F67+G67)</f>
        <v>0.66944114149821643</v>
      </c>
    </row>
    <row r="68" spans="1:16" ht="15.75" thickBot="1" x14ac:dyDescent="0.3">
      <c r="A68" s="14" t="s">
        <v>26</v>
      </c>
      <c r="B68" s="13">
        <v>215</v>
      </c>
      <c r="C68" s="13">
        <v>155</v>
      </c>
      <c r="D68" s="13">
        <v>83</v>
      </c>
      <c r="E68" s="13">
        <v>13</v>
      </c>
      <c r="F68" s="13">
        <v>59</v>
      </c>
      <c r="G68" s="13">
        <v>119</v>
      </c>
      <c r="H68" s="15">
        <v>0.38600000000000001</v>
      </c>
      <c r="I68" s="13">
        <v>88.84</v>
      </c>
      <c r="J68" s="3">
        <f t="shared" ref="J68:J72" si="59">D68</f>
        <v>83</v>
      </c>
      <c r="K68" s="3">
        <f t="shared" ref="K68:K72" si="60">E68+F68</f>
        <v>72</v>
      </c>
      <c r="L68" s="3">
        <f t="shared" ref="L68:L71" si="61">G68</f>
        <v>119</v>
      </c>
      <c r="M68" s="5">
        <f t="shared" ref="M68:M72" si="62">D68/(F68+D68+E68)</f>
        <v>0.53548387096774197</v>
      </c>
      <c r="N68" s="5">
        <f t="shared" ref="N68:N72" si="63">D68/(D68+G68)</f>
        <v>0.41089108910891087</v>
      </c>
      <c r="O68" s="5">
        <f t="shared" ref="O68:O72" si="64">2*(M68*N68)/(M68+N68)</f>
        <v>0.46498599439775912</v>
      </c>
      <c r="P68" s="5">
        <f t="shared" ref="P68:P72" si="65">D68/(D68+E68+F68+G68)</f>
        <v>0.3029197080291971</v>
      </c>
    </row>
    <row r="69" spans="1:16" ht="15.75" thickBot="1" x14ac:dyDescent="0.3">
      <c r="A69" s="14" t="s">
        <v>27</v>
      </c>
      <c r="B69" s="13">
        <v>652</v>
      </c>
      <c r="C69" s="13">
        <v>488</v>
      </c>
      <c r="D69" s="13">
        <v>401</v>
      </c>
      <c r="E69" s="13">
        <v>7</v>
      </c>
      <c r="F69" s="13">
        <v>80</v>
      </c>
      <c r="G69" s="13">
        <v>244</v>
      </c>
      <c r="H69" s="15">
        <v>0.61499999999999999</v>
      </c>
      <c r="I69" s="13">
        <v>50.77</v>
      </c>
      <c r="J69" s="3">
        <f t="shared" si="59"/>
        <v>401</v>
      </c>
      <c r="K69" s="3">
        <f t="shared" si="60"/>
        <v>87</v>
      </c>
      <c r="L69" s="3">
        <f t="shared" si="61"/>
        <v>244</v>
      </c>
      <c r="M69" s="5">
        <f t="shared" si="62"/>
        <v>0.82172131147540983</v>
      </c>
      <c r="N69" s="5">
        <f t="shared" si="63"/>
        <v>0.6217054263565891</v>
      </c>
      <c r="O69" s="5">
        <f t="shared" si="64"/>
        <v>0.70785525154457185</v>
      </c>
      <c r="P69" s="5">
        <f t="shared" si="65"/>
        <v>0.54781420765027322</v>
      </c>
    </row>
    <row r="70" spans="1:16" ht="15.75" thickBot="1" x14ac:dyDescent="0.3">
      <c r="A70" s="14" t="s">
        <v>28</v>
      </c>
      <c r="B70" s="13">
        <v>366</v>
      </c>
      <c r="C70" s="13">
        <v>328</v>
      </c>
      <c r="D70" s="13">
        <v>271</v>
      </c>
      <c r="E70" s="13">
        <v>6</v>
      </c>
      <c r="F70" s="13">
        <v>51</v>
      </c>
      <c r="G70" s="13">
        <v>89</v>
      </c>
      <c r="H70" s="15">
        <v>0.74039999999999995</v>
      </c>
      <c r="I70" s="13">
        <v>39.89</v>
      </c>
      <c r="J70" s="3">
        <f t="shared" si="59"/>
        <v>271</v>
      </c>
      <c r="K70" s="3">
        <f t="shared" si="60"/>
        <v>57</v>
      </c>
      <c r="L70" s="3">
        <f t="shared" si="61"/>
        <v>89</v>
      </c>
      <c r="M70" s="5">
        <f t="shared" si="62"/>
        <v>0.82621951219512191</v>
      </c>
      <c r="N70" s="5">
        <f t="shared" si="63"/>
        <v>0.75277777777777777</v>
      </c>
      <c r="O70" s="5">
        <f t="shared" si="64"/>
        <v>0.78779069767441856</v>
      </c>
      <c r="P70" s="5">
        <f t="shared" si="65"/>
        <v>0.64988009592326135</v>
      </c>
    </row>
    <row r="71" spans="1:16" ht="15.75" thickBot="1" x14ac:dyDescent="0.3">
      <c r="A71" s="14" t="s">
        <v>29</v>
      </c>
      <c r="B71" s="13">
        <v>839</v>
      </c>
      <c r="C71" s="13">
        <v>928</v>
      </c>
      <c r="D71" s="13">
        <v>683</v>
      </c>
      <c r="E71" s="13">
        <v>17</v>
      </c>
      <c r="F71" s="13">
        <v>228</v>
      </c>
      <c r="G71" s="13">
        <v>139</v>
      </c>
      <c r="H71" s="15">
        <v>0.81410000000000005</v>
      </c>
      <c r="I71" s="13">
        <v>45.77</v>
      </c>
      <c r="J71" s="3">
        <f t="shared" si="59"/>
        <v>683</v>
      </c>
      <c r="K71" s="3">
        <f t="shared" si="60"/>
        <v>245</v>
      </c>
      <c r="L71" s="3">
        <f t="shared" si="61"/>
        <v>139</v>
      </c>
      <c r="M71" s="5">
        <f t="shared" si="62"/>
        <v>0.73599137931034486</v>
      </c>
      <c r="N71" s="5">
        <f t="shared" si="63"/>
        <v>0.83090024330900247</v>
      </c>
      <c r="O71" s="5">
        <f t="shared" si="64"/>
        <v>0.78057142857142869</v>
      </c>
      <c r="P71" s="5">
        <f t="shared" si="65"/>
        <v>0.64011246485473294</v>
      </c>
    </row>
    <row r="72" spans="1:16" ht="15.75" thickBot="1" x14ac:dyDescent="0.3">
      <c r="A72" s="6" t="s">
        <v>31</v>
      </c>
      <c r="B72" s="17">
        <v>2772</v>
      </c>
      <c r="C72" s="17">
        <v>2620</v>
      </c>
      <c r="D72" s="17">
        <v>2001</v>
      </c>
      <c r="E72" s="18">
        <v>60</v>
      </c>
      <c r="F72" s="18">
        <v>559</v>
      </c>
      <c r="G72" s="18">
        <v>711</v>
      </c>
      <c r="H72" s="19">
        <v>0.72189999999999999</v>
      </c>
      <c r="I72" s="19">
        <v>0.4798</v>
      </c>
      <c r="J72" s="7">
        <f t="shared" si="59"/>
        <v>2001</v>
      </c>
      <c r="K72" s="7">
        <f t="shared" si="60"/>
        <v>619</v>
      </c>
      <c r="L72" s="7">
        <f>G72</f>
        <v>711</v>
      </c>
      <c r="M72" s="9">
        <f t="shared" si="62"/>
        <v>0.76374045801526713</v>
      </c>
      <c r="N72" s="9">
        <f t="shared" si="63"/>
        <v>0.73783185840707965</v>
      </c>
      <c r="O72" s="9">
        <f t="shared" si="64"/>
        <v>0.75056264066016498</v>
      </c>
      <c r="P72" s="9">
        <f t="shared" si="65"/>
        <v>0.60072050435304714</v>
      </c>
    </row>
    <row r="73" spans="1:16" ht="23.25" thickBot="1" x14ac:dyDescent="0.3">
      <c r="A73" s="1" t="s">
        <v>24</v>
      </c>
      <c r="B73" s="2" t="s">
        <v>32</v>
      </c>
      <c r="C73" s="2" t="s">
        <v>0</v>
      </c>
      <c r="D73" s="2" t="s">
        <v>1</v>
      </c>
      <c r="E73" s="2" t="s">
        <v>2</v>
      </c>
      <c r="F73" s="2" t="s">
        <v>3</v>
      </c>
      <c r="G73" s="2" t="s">
        <v>4</v>
      </c>
      <c r="H73" s="2" t="s">
        <v>5</v>
      </c>
      <c r="I73" s="2" t="s">
        <v>6</v>
      </c>
      <c r="J73" s="2" t="s">
        <v>38</v>
      </c>
      <c r="K73" s="2" t="s">
        <v>39</v>
      </c>
      <c r="L73" s="2" t="s">
        <v>40</v>
      </c>
      <c r="M73" s="2" t="s">
        <v>7</v>
      </c>
      <c r="N73" s="2" t="s">
        <v>8</v>
      </c>
      <c r="O73" s="2" t="s">
        <v>9</v>
      </c>
      <c r="P73" s="2" t="s">
        <v>10</v>
      </c>
    </row>
    <row r="74" spans="1:16" ht="15.75" thickBot="1" x14ac:dyDescent="0.3">
      <c r="A74" s="14" t="s">
        <v>25</v>
      </c>
      <c r="B74" s="13">
        <v>700</v>
      </c>
      <c r="C74" s="13">
        <v>641</v>
      </c>
      <c r="D74" s="13">
        <v>537</v>
      </c>
      <c r="E74" s="13">
        <v>14</v>
      </c>
      <c r="F74" s="13">
        <v>90</v>
      </c>
      <c r="G74" s="13">
        <v>149</v>
      </c>
      <c r="H74" s="15">
        <v>0.7671</v>
      </c>
      <c r="I74" s="15">
        <v>0.3614</v>
      </c>
      <c r="J74" s="3">
        <f>D74</f>
        <v>537</v>
      </c>
      <c r="K74" s="3">
        <f>E74+F74</f>
        <v>104</v>
      </c>
      <c r="L74" s="3">
        <f>G74</f>
        <v>149</v>
      </c>
      <c r="M74" s="5">
        <f>D74/(F74+D74+E74)</f>
        <v>0.83775351014040567</v>
      </c>
      <c r="N74" s="5">
        <f>D74/(D74+G74)</f>
        <v>0.78279883381924198</v>
      </c>
      <c r="O74" s="5">
        <f>2*(M74*N74)/(M74+N74)</f>
        <v>0.8093443858327054</v>
      </c>
      <c r="P74" s="5">
        <f>D74/(D74+E74+F74+G74)</f>
        <v>0.67974683544303793</v>
      </c>
    </row>
    <row r="75" spans="1:16" ht="15.75" thickBot="1" x14ac:dyDescent="0.3">
      <c r="A75" s="14" t="s">
        <v>26</v>
      </c>
      <c r="B75" s="13">
        <v>215</v>
      </c>
      <c r="C75" s="13">
        <v>158</v>
      </c>
      <c r="D75" s="13">
        <v>102</v>
      </c>
      <c r="E75" s="13">
        <v>8</v>
      </c>
      <c r="F75" s="13">
        <v>48</v>
      </c>
      <c r="G75" s="13">
        <v>105</v>
      </c>
      <c r="H75" s="15">
        <v>0.47439999999999999</v>
      </c>
      <c r="I75" s="15">
        <v>0.74880000000000002</v>
      </c>
      <c r="J75" s="3">
        <f t="shared" ref="J75:J79" si="66">D75</f>
        <v>102</v>
      </c>
      <c r="K75" s="3">
        <f t="shared" ref="K75:K79" si="67">E75+F75</f>
        <v>56</v>
      </c>
      <c r="L75" s="3">
        <f t="shared" ref="L75:L78" si="68">G75</f>
        <v>105</v>
      </c>
      <c r="M75" s="5">
        <f t="shared" ref="M75:M79" si="69">D75/(F75+D75+E75)</f>
        <v>0.64556962025316456</v>
      </c>
      <c r="N75" s="5">
        <f t="shared" ref="N75:N79" si="70">D75/(D75+G75)</f>
        <v>0.49275362318840582</v>
      </c>
      <c r="O75" s="5">
        <f t="shared" ref="O75:O79" si="71">2*(M75*N75)/(M75+N75)</f>
        <v>0.55890410958904102</v>
      </c>
      <c r="P75" s="5">
        <f t="shared" ref="P75:P79" si="72">D75/(D75+E75+F75+G75)</f>
        <v>0.38783269961977185</v>
      </c>
    </row>
    <row r="76" spans="1:16" ht="15.75" thickBot="1" x14ac:dyDescent="0.3">
      <c r="A76" s="14" t="s">
        <v>27</v>
      </c>
      <c r="B76" s="13">
        <v>652</v>
      </c>
      <c r="C76" s="13">
        <v>481</v>
      </c>
      <c r="D76" s="13">
        <v>407</v>
      </c>
      <c r="E76" s="13">
        <v>11</v>
      </c>
      <c r="F76" s="13">
        <v>63</v>
      </c>
      <c r="G76" s="13">
        <v>234</v>
      </c>
      <c r="H76" s="15">
        <v>0.62419999999999998</v>
      </c>
      <c r="I76" s="15">
        <v>0.47239999999999999</v>
      </c>
      <c r="J76" s="3">
        <f t="shared" si="66"/>
        <v>407</v>
      </c>
      <c r="K76" s="3">
        <f t="shared" si="67"/>
        <v>74</v>
      </c>
      <c r="L76" s="3">
        <f t="shared" si="68"/>
        <v>234</v>
      </c>
      <c r="M76" s="5">
        <f t="shared" si="69"/>
        <v>0.84615384615384615</v>
      </c>
      <c r="N76" s="5">
        <f t="shared" si="70"/>
        <v>0.63494539781591264</v>
      </c>
      <c r="O76" s="5">
        <f t="shared" si="71"/>
        <v>0.72549019607843135</v>
      </c>
      <c r="P76" s="5">
        <f t="shared" si="72"/>
        <v>0.56923076923076921</v>
      </c>
    </row>
    <row r="77" spans="1:16" ht="15.75" thickBot="1" x14ac:dyDescent="0.3">
      <c r="A77" s="14" t="s">
        <v>28</v>
      </c>
      <c r="B77" s="13">
        <v>366</v>
      </c>
      <c r="C77" s="13">
        <v>370</v>
      </c>
      <c r="D77" s="13">
        <v>302</v>
      </c>
      <c r="E77" s="13">
        <v>5</v>
      </c>
      <c r="F77" s="13">
        <v>63</v>
      </c>
      <c r="G77" s="13">
        <v>59</v>
      </c>
      <c r="H77" s="15">
        <v>0.82509999999999994</v>
      </c>
      <c r="I77" s="15">
        <v>0.34699999999999998</v>
      </c>
      <c r="J77" s="3">
        <f t="shared" si="66"/>
        <v>302</v>
      </c>
      <c r="K77" s="3">
        <f t="shared" si="67"/>
        <v>68</v>
      </c>
      <c r="L77" s="3">
        <f t="shared" si="68"/>
        <v>59</v>
      </c>
      <c r="M77" s="5">
        <f t="shared" si="69"/>
        <v>0.81621621621621621</v>
      </c>
      <c r="N77" s="5">
        <f t="shared" si="70"/>
        <v>0.83656509695290859</v>
      </c>
      <c r="O77" s="5">
        <f t="shared" si="71"/>
        <v>0.82626538987688092</v>
      </c>
      <c r="P77" s="5">
        <f t="shared" si="72"/>
        <v>0.703962703962704</v>
      </c>
    </row>
    <row r="78" spans="1:16" ht="15.75" thickBot="1" x14ac:dyDescent="0.3">
      <c r="A78" s="14" t="s">
        <v>29</v>
      </c>
      <c r="B78" s="13">
        <v>839</v>
      </c>
      <c r="C78" s="13">
        <v>956</v>
      </c>
      <c r="D78" s="13">
        <v>701</v>
      </c>
      <c r="E78" s="13">
        <v>17</v>
      </c>
      <c r="F78" s="13">
        <v>238</v>
      </c>
      <c r="G78" s="13">
        <v>121</v>
      </c>
      <c r="H78" s="15">
        <v>0.83550000000000002</v>
      </c>
      <c r="I78" s="15">
        <v>0.44819999999999999</v>
      </c>
      <c r="J78" s="3">
        <f t="shared" si="66"/>
        <v>701</v>
      </c>
      <c r="K78" s="3">
        <f t="shared" si="67"/>
        <v>255</v>
      </c>
      <c r="L78" s="3">
        <f t="shared" si="68"/>
        <v>121</v>
      </c>
      <c r="M78" s="5">
        <f t="shared" si="69"/>
        <v>0.73326359832635979</v>
      </c>
      <c r="N78" s="5">
        <f t="shared" si="70"/>
        <v>0.85279805352798055</v>
      </c>
      <c r="O78" s="5">
        <f t="shared" si="71"/>
        <v>0.78852643419572555</v>
      </c>
      <c r="P78" s="5">
        <f t="shared" si="72"/>
        <v>0.6508820798514392</v>
      </c>
    </row>
    <row r="79" spans="1:16" ht="15.75" thickBot="1" x14ac:dyDescent="0.3">
      <c r="A79" s="6" t="s">
        <v>31</v>
      </c>
      <c r="B79" s="17">
        <v>2772</v>
      </c>
      <c r="C79" s="17">
        <v>2606</v>
      </c>
      <c r="D79" s="17">
        <v>2049</v>
      </c>
      <c r="E79" s="18">
        <v>55</v>
      </c>
      <c r="F79" s="18">
        <v>502</v>
      </c>
      <c r="G79" s="18">
        <v>668</v>
      </c>
      <c r="H79" s="19">
        <v>0.73919999999999997</v>
      </c>
      <c r="I79" s="19">
        <v>0.44190000000000002</v>
      </c>
      <c r="J79" s="7">
        <f t="shared" si="66"/>
        <v>2049</v>
      </c>
      <c r="K79" s="7">
        <f t="shared" si="67"/>
        <v>557</v>
      </c>
      <c r="L79" s="7">
        <f>G79</f>
        <v>668</v>
      </c>
      <c r="M79" s="9">
        <f t="shared" si="69"/>
        <v>0.78626247122026094</v>
      </c>
      <c r="N79" s="9">
        <f t="shared" si="70"/>
        <v>0.75414059624585938</v>
      </c>
      <c r="O79" s="9">
        <f t="shared" si="71"/>
        <v>0.76986661656960365</v>
      </c>
      <c r="P79" s="9">
        <f t="shared" si="72"/>
        <v>0.62583995113011603</v>
      </c>
    </row>
    <row r="81" spans="1:16" ht="15.75" thickBot="1" x14ac:dyDescent="0.3">
      <c r="A81" s="20" t="s">
        <v>35</v>
      </c>
    </row>
    <row r="82" spans="1:16" ht="23.25" thickBot="1" x14ac:dyDescent="0.3">
      <c r="A82" s="1" t="s">
        <v>18</v>
      </c>
      <c r="B82" s="2" t="s">
        <v>32</v>
      </c>
      <c r="C82" s="2" t="s">
        <v>0</v>
      </c>
      <c r="D82" s="2" t="s">
        <v>1</v>
      </c>
      <c r="E82" s="2" t="s">
        <v>2</v>
      </c>
      <c r="F82" s="2" t="s">
        <v>3</v>
      </c>
      <c r="G82" s="2" t="s">
        <v>4</v>
      </c>
      <c r="H82" s="2" t="s">
        <v>5</v>
      </c>
      <c r="I82" s="2" t="s">
        <v>6</v>
      </c>
      <c r="J82" s="2" t="s">
        <v>38</v>
      </c>
      <c r="K82" s="2" t="s">
        <v>39</v>
      </c>
      <c r="L82" s="2" t="s">
        <v>40</v>
      </c>
      <c r="M82" s="2" t="s">
        <v>7</v>
      </c>
      <c r="N82" s="2" t="s">
        <v>8</v>
      </c>
      <c r="O82" s="2" t="s">
        <v>9</v>
      </c>
      <c r="P82" s="2" t="s">
        <v>10</v>
      </c>
    </row>
    <row r="83" spans="1:16" ht="15.75" thickBot="1" x14ac:dyDescent="0.3">
      <c r="A83" s="6" t="s">
        <v>31</v>
      </c>
      <c r="B83" s="17">
        <v>2772</v>
      </c>
      <c r="C83" s="17">
        <v>3037</v>
      </c>
      <c r="D83" s="10">
        <v>2070</v>
      </c>
      <c r="E83" s="11">
        <v>96</v>
      </c>
      <c r="F83" s="11">
        <v>871</v>
      </c>
      <c r="G83" s="11">
        <v>606</v>
      </c>
      <c r="H83" s="12">
        <v>0.74680000000000002</v>
      </c>
      <c r="I83" s="12">
        <v>0.5675</v>
      </c>
      <c r="J83" s="8">
        <f>D83</f>
        <v>2070</v>
      </c>
      <c r="K83" s="8">
        <f>E83+F83</f>
        <v>967</v>
      </c>
      <c r="L83" s="8">
        <f>G83</f>
        <v>606</v>
      </c>
      <c r="M83" s="9">
        <f>D83/(F83+D83+E83)</f>
        <v>0.68159367797168258</v>
      </c>
      <c r="N83" s="9">
        <f>D83/(D83+G83)</f>
        <v>0.773542600896861</v>
      </c>
      <c r="O83" s="9">
        <f>2*(M83*N83)/(M83+N83)</f>
        <v>0.72466304918606683</v>
      </c>
      <c r="P83" s="9">
        <f>D83/(D83+E83+F83+G83)</f>
        <v>0.56821301125446066</v>
      </c>
    </row>
    <row r="84" spans="1:16" ht="23.25" thickBot="1" x14ac:dyDescent="0.3">
      <c r="A84" s="1" t="s">
        <v>15</v>
      </c>
      <c r="B84" s="2" t="s">
        <v>32</v>
      </c>
      <c r="C84" s="2" t="s">
        <v>0</v>
      </c>
      <c r="D84" s="2" t="s">
        <v>1</v>
      </c>
      <c r="E84" s="2" t="s">
        <v>2</v>
      </c>
      <c r="F84" s="2" t="s">
        <v>3</v>
      </c>
      <c r="G84" s="2" t="s">
        <v>4</v>
      </c>
      <c r="H84" s="2" t="s">
        <v>5</v>
      </c>
      <c r="I84" s="2" t="s">
        <v>6</v>
      </c>
      <c r="J84" s="2" t="s">
        <v>38</v>
      </c>
      <c r="K84" s="2" t="s">
        <v>39</v>
      </c>
      <c r="L84" s="2" t="s">
        <v>40</v>
      </c>
      <c r="M84" s="2" t="s">
        <v>7</v>
      </c>
      <c r="N84" s="2" t="s">
        <v>8</v>
      </c>
      <c r="O84" s="2" t="s">
        <v>9</v>
      </c>
      <c r="P84" s="2" t="s">
        <v>10</v>
      </c>
    </row>
    <row r="85" spans="1:16" ht="15.75" thickBot="1" x14ac:dyDescent="0.3">
      <c r="A85" s="6" t="s">
        <v>31</v>
      </c>
      <c r="B85" s="17">
        <v>2772</v>
      </c>
      <c r="C85" s="17">
        <v>2731</v>
      </c>
      <c r="D85" s="10">
        <v>2080</v>
      </c>
      <c r="E85" s="11">
        <v>64</v>
      </c>
      <c r="F85" s="11">
        <v>587</v>
      </c>
      <c r="G85" s="11">
        <v>628</v>
      </c>
      <c r="H85" s="12">
        <v>0.75039999999999996</v>
      </c>
      <c r="I85" s="12">
        <v>0.46139999999999998</v>
      </c>
      <c r="J85" s="8">
        <f>D85</f>
        <v>2080</v>
      </c>
      <c r="K85" s="8">
        <f>E85+F85</f>
        <v>651</v>
      </c>
      <c r="L85" s="8">
        <f>G85</f>
        <v>628</v>
      </c>
      <c r="M85" s="9">
        <f>D85/(F85+D85+E85)</f>
        <v>0.76162577810325893</v>
      </c>
      <c r="N85" s="9">
        <f>D85/(D85+G85)</f>
        <v>0.76809453471196454</v>
      </c>
      <c r="O85" s="9">
        <f>2*(M85*N85)/(M85+N85)</f>
        <v>0.7648464791321935</v>
      </c>
      <c r="P85" s="9">
        <f>D85/(D85+E85+F85+G85)</f>
        <v>0.61923191426019653</v>
      </c>
    </row>
    <row r="86" spans="1:16" ht="15.75" thickBot="1" x14ac:dyDescent="0.3">
      <c r="A86" s="21" t="s">
        <v>34</v>
      </c>
    </row>
    <row r="87" spans="1:16" ht="23.25" thickBot="1" x14ac:dyDescent="0.3">
      <c r="A87" s="1" t="s">
        <v>18</v>
      </c>
      <c r="B87" s="2" t="s">
        <v>32</v>
      </c>
      <c r="C87" s="2" t="s">
        <v>0</v>
      </c>
      <c r="D87" s="2" t="s">
        <v>1</v>
      </c>
      <c r="E87" s="2" t="s">
        <v>2</v>
      </c>
      <c r="F87" s="2" t="s">
        <v>3</v>
      </c>
      <c r="G87" s="2" t="s">
        <v>4</v>
      </c>
      <c r="H87" s="2" t="s">
        <v>5</v>
      </c>
      <c r="I87" s="2" t="s">
        <v>6</v>
      </c>
      <c r="J87" s="2" t="s">
        <v>38</v>
      </c>
      <c r="K87" s="2" t="s">
        <v>39</v>
      </c>
      <c r="L87" s="2" t="s">
        <v>40</v>
      </c>
      <c r="M87" s="2" t="s">
        <v>7</v>
      </c>
      <c r="N87" s="2" t="s">
        <v>8</v>
      </c>
      <c r="O87" s="2" t="s">
        <v>9</v>
      </c>
      <c r="P87" s="2" t="s">
        <v>10</v>
      </c>
    </row>
    <row r="88" spans="1:16" ht="15.75" thickBot="1" x14ac:dyDescent="0.3">
      <c r="A88" s="6" t="s">
        <v>31</v>
      </c>
      <c r="B88" s="17">
        <v>2772</v>
      </c>
      <c r="C88" s="17">
        <v>3146</v>
      </c>
      <c r="D88" s="10">
        <v>2089</v>
      </c>
      <c r="E88" s="11">
        <v>100</v>
      </c>
      <c r="F88" s="11">
        <v>957</v>
      </c>
      <c r="G88" s="11">
        <v>583</v>
      </c>
      <c r="H88" s="12">
        <v>0.75360000000000005</v>
      </c>
      <c r="I88" s="12">
        <v>0.59160000000000001</v>
      </c>
      <c r="J88" s="8">
        <f>D88</f>
        <v>2089</v>
      </c>
      <c r="K88" s="8">
        <f>E88+F88</f>
        <v>1057</v>
      </c>
      <c r="L88" s="8">
        <f>G88</f>
        <v>583</v>
      </c>
      <c r="M88" s="9">
        <f>D88/(F88+D88+E88)</f>
        <v>0.66401780038143676</v>
      </c>
      <c r="N88" s="9">
        <f>D88/(D88+G88)</f>
        <v>0.78181137724550898</v>
      </c>
      <c r="O88" s="9">
        <f>2*(M88*N88)/(M88+N88)</f>
        <v>0.7181161911309728</v>
      </c>
      <c r="P88" s="9">
        <f>D88/(D88+E88+F88+G88)</f>
        <v>0.56020380799141856</v>
      </c>
    </row>
    <row r="89" spans="1:16" ht="23.25" thickBot="1" x14ac:dyDescent="0.3">
      <c r="A89" s="1" t="s">
        <v>15</v>
      </c>
      <c r="B89" s="2" t="s">
        <v>32</v>
      </c>
      <c r="C89" s="2" t="s">
        <v>0</v>
      </c>
      <c r="D89" s="2" t="s">
        <v>1</v>
      </c>
      <c r="E89" s="2" t="s">
        <v>2</v>
      </c>
      <c r="F89" s="2" t="s">
        <v>3</v>
      </c>
      <c r="G89" s="2" t="s">
        <v>4</v>
      </c>
      <c r="H89" s="2" t="s">
        <v>5</v>
      </c>
      <c r="I89" s="2" t="s">
        <v>6</v>
      </c>
      <c r="J89" s="2" t="s">
        <v>14</v>
      </c>
      <c r="K89" s="2" t="s">
        <v>12</v>
      </c>
      <c r="L89" s="2" t="s">
        <v>13</v>
      </c>
      <c r="M89" s="2" t="s">
        <v>7</v>
      </c>
      <c r="N89" s="2" t="s">
        <v>8</v>
      </c>
      <c r="O89" s="2" t="s">
        <v>9</v>
      </c>
      <c r="P89" s="2" t="s">
        <v>10</v>
      </c>
    </row>
    <row r="90" spans="1:16" ht="15.75" thickBot="1" x14ac:dyDescent="0.3">
      <c r="A90" s="6" t="s">
        <v>31</v>
      </c>
      <c r="B90" s="17">
        <v>2772</v>
      </c>
      <c r="C90" s="17">
        <v>2410</v>
      </c>
      <c r="D90" s="10">
        <v>1953</v>
      </c>
      <c r="E90" s="11">
        <v>38</v>
      </c>
      <c r="F90" s="11">
        <v>419</v>
      </c>
      <c r="G90" s="11">
        <v>781</v>
      </c>
      <c r="H90" s="12">
        <v>0.70450000000000002</v>
      </c>
      <c r="I90" s="12">
        <v>0.4466</v>
      </c>
      <c r="J90" s="8">
        <f>D90</f>
        <v>1953</v>
      </c>
      <c r="K90" s="8">
        <f>E90+F90</f>
        <v>457</v>
      </c>
      <c r="L90" s="8">
        <f>G90</f>
        <v>781</v>
      </c>
      <c r="M90" s="9">
        <f>D90/(F90+D90+E90)</f>
        <v>0.8103734439834025</v>
      </c>
      <c r="N90" s="9">
        <f>D90/(D90+G90)</f>
        <v>0.71433796634967084</v>
      </c>
      <c r="O90" s="9">
        <f>2*(M90*N90)/(M90+N90)</f>
        <v>0.75933125972006221</v>
      </c>
      <c r="P90" s="9">
        <f>D90/(D90+E90+F90+G90)</f>
        <v>0.61203384518959569</v>
      </c>
    </row>
    <row r="91" spans="1:16" ht="15.75" thickBot="1" x14ac:dyDescent="0.3">
      <c r="A91" s="21" t="s">
        <v>33</v>
      </c>
    </row>
    <row r="92" spans="1:16" ht="23.25" thickBot="1" x14ac:dyDescent="0.3">
      <c r="A92" s="1" t="s">
        <v>18</v>
      </c>
      <c r="B92" s="2" t="s">
        <v>32</v>
      </c>
      <c r="C92" s="2" t="s">
        <v>0</v>
      </c>
      <c r="D92" s="2" t="s">
        <v>1</v>
      </c>
      <c r="E92" s="2" t="s">
        <v>2</v>
      </c>
      <c r="F92" s="2" t="s">
        <v>3</v>
      </c>
      <c r="G92" s="2" t="s">
        <v>4</v>
      </c>
      <c r="H92" s="2" t="s">
        <v>5</v>
      </c>
      <c r="I92" s="2" t="s">
        <v>6</v>
      </c>
      <c r="J92" s="2" t="s">
        <v>38</v>
      </c>
      <c r="K92" s="2" t="s">
        <v>39</v>
      </c>
      <c r="L92" s="2" t="s">
        <v>40</v>
      </c>
      <c r="M92" s="2" t="s">
        <v>7</v>
      </c>
      <c r="N92" s="2" t="s">
        <v>8</v>
      </c>
      <c r="O92" s="2" t="s">
        <v>9</v>
      </c>
      <c r="P92" s="2" t="s">
        <v>10</v>
      </c>
    </row>
    <row r="93" spans="1:16" ht="15.75" thickBot="1" x14ac:dyDescent="0.3">
      <c r="A93" s="6" t="s">
        <v>31</v>
      </c>
      <c r="B93" s="17">
        <v>2772</v>
      </c>
      <c r="C93" s="17">
        <v>2620</v>
      </c>
      <c r="D93" s="10">
        <v>2001</v>
      </c>
      <c r="E93" s="11">
        <v>60</v>
      </c>
      <c r="F93" s="11">
        <v>559</v>
      </c>
      <c r="G93" s="11">
        <v>711</v>
      </c>
      <c r="H93" s="12">
        <v>0.72189999999999999</v>
      </c>
      <c r="I93" s="12">
        <v>0.4798</v>
      </c>
      <c r="J93" s="8">
        <f>D93</f>
        <v>2001</v>
      </c>
      <c r="K93" s="8">
        <f>E93+F93</f>
        <v>619</v>
      </c>
      <c r="L93" s="8">
        <f>G93</f>
        <v>711</v>
      </c>
      <c r="M93" s="9">
        <f>D93/(F93+D93+E93)</f>
        <v>0.76374045801526713</v>
      </c>
      <c r="N93" s="9">
        <f>D93/(D93+G93)</f>
        <v>0.73783185840707965</v>
      </c>
      <c r="O93" s="9">
        <f>2*(M93*N93)/(M93+N93)</f>
        <v>0.75056264066016498</v>
      </c>
      <c r="P93" s="9">
        <f>D93/(D93+E93+F93+G93)</f>
        <v>0.60072050435304714</v>
      </c>
    </row>
    <row r="94" spans="1:16" ht="23.25" thickBot="1" x14ac:dyDescent="0.3">
      <c r="A94" s="1" t="s">
        <v>15</v>
      </c>
      <c r="B94" s="2" t="s">
        <v>32</v>
      </c>
      <c r="C94" s="2" t="s">
        <v>0</v>
      </c>
      <c r="D94" s="2" t="s">
        <v>1</v>
      </c>
      <c r="E94" s="2" t="s">
        <v>2</v>
      </c>
      <c r="F94" s="2" t="s">
        <v>3</v>
      </c>
      <c r="G94" s="2" t="s">
        <v>4</v>
      </c>
      <c r="H94" s="2" t="s">
        <v>5</v>
      </c>
      <c r="I94" s="2" t="s">
        <v>6</v>
      </c>
      <c r="J94" s="2" t="s">
        <v>38</v>
      </c>
      <c r="K94" s="2" t="s">
        <v>39</v>
      </c>
      <c r="L94" s="2" t="s">
        <v>40</v>
      </c>
      <c r="M94" s="2" t="s">
        <v>7</v>
      </c>
      <c r="N94" s="2" t="s">
        <v>8</v>
      </c>
      <c r="O94" s="2" t="s">
        <v>9</v>
      </c>
      <c r="P94" s="2" t="s">
        <v>10</v>
      </c>
    </row>
    <row r="95" spans="1:16" ht="15.75" thickBot="1" x14ac:dyDescent="0.3">
      <c r="A95" s="6" t="s">
        <v>31</v>
      </c>
      <c r="B95" s="17">
        <v>2772</v>
      </c>
      <c r="C95" s="17">
        <v>2606</v>
      </c>
      <c r="D95" s="10">
        <v>2049</v>
      </c>
      <c r="E95" s="11">
        <v>55</v>
      </c>
      <c r="F95" s="11">
        <v>502</v>
      </c>
      <c r="G95" s="11">
        <v>668</v>
      </c>
      <c r="H95" s="12">
        <v>0.73919999999999997</v>
      </c>
      <c r="I95" s="12">
        <v>0.44190000000000002</v>
      </c>
      <c r="J95" s="8">
        <f>D95</f>
        <v>2049</v>
      </c>
      <c r="K95" s="8">
        <f>E95+F95</f>
        <v>557</v>
      </c>
      <c r="L95" s="8">
        <f>G95</f>
        <v>668</v>
      </c>
      <c r="M95" s="9">
        <f>D95/(F95+D95+E95)</f>
        <v>0.78626247122026094</v>
      </c>
      <c r="N95" s="9">
        <f>D95/(D95+G95)</f>
        <v>0.75414059624585938</v>
      </c>
      <c r="O95" s="9">
        <f>2*(M95*N95)/(M95+N95)</f>
        <v>0.76986661656960365</v>
      </c>
      <c r="P95" s="9">
        <f>D95/(D95+E95+F95+G95)</f>
        <v>0.62583995113011603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A7EB-E10C-4732-B820-8678E24D745E}">
  <dimension ref="A1:I107"/>
  <sheetViews>
    <sheetView topLeftCell="A76" workbookViewId="0">
      <selection activeCell="L39" sqref="L39"/>
    </sheetView>
  </sheetViews>
  <sheetFormatPr baseColWidth="10" defaultRowHeight="15" x14ac:dyDescent="0.25"/>
  <sheetData>
    <row r="1" spans="1:9" x14ac:dyDescent="0.25">
      <c r="A1" s="20"/>
    </row>
    <row r="2" spans="1:9" x14ac:dyDescent="0.25">
      <c r="A2" s="20" t="s">
        <v>41</v>
      </c>
    </row>
    <row r="3" spans="1:9" x14ac:dyDescent="0.25">
      <c r="A3" s="23" t="s">
        <v>42</v>
      </c>
    </row>
    <row r="4" spans="1:9" ht="15.75" thickBot="1" x14ac:dyDescent="0.3">
      <c r="A4" s="23"/>
    </row>
    <row r="5" spans="1:9" ht="17.25" thickBot="1" x14ac:dyDescent="0.3">
      <c r="A5" s="24" t="s">
        <v>18</v>
      </c>
      <c r="B5" s="25" t="s">
        <v>43</v>
      </c>
      <c r="C5" s="25" t="s">
        <v>0</v>
      </c>
      <c r="D5" s="25" t="s">
        <v>1</v>
      </c>
      <c r="E5" s="25" t="s">
        <v>2</v>
      </c>
      <c r="F5" s="25" t="s">
        <v>44</v>
      </c>
      <c r="G5" s="25" t="s">
        <v>45</v>
      </c>
      <c r="H5" s="25" t="s">
        <v>5</v>
      </c>
      <c r="I5" s="25" t="s">
        <v>6</v>
      </c>
    </row>
    <row r="6" spans="1:9" ht="15.75" thickBot="1" x14ac:dyDescent="0.3">
      <c r="A6" s="26" t="s">
        <v>46</v>
      </c>
      <c r="B6" s="27">
        <v>703</v>
      </c>
      <c r="C6" s="28">
        <v>8360</v>
      </c>
      <c r="D6" s="27">
        <v>646</v>
      </c>
      <c r="E6" s="27">
        <v>11</v>
      </c>
      <c r="F6" s="28">
        <v>7703</v>
      </c>
      <c r="G6" s="27">
        <v>46</v>
      </c>
      <c r="H6" s="29">
        <v>0.91890000000000005</v>
      </c>
      <c r="I6" s="30">
        <v>1103.8399999999999</v>
      </c>
    </row>
    <row r="7" spans="1:9" ht="15.75" thickBot="1" x14ac:dyDescent="0.3">
      <c r="A7" s="26" t="s">
        <v>47</v>
      </c>
      <c r="B7" s="27">
        <v>215</v>
      </c>
      <c r="C7" s="28">
        <v>2709</v>
      </c>
      <c r="D7" s="27">
        <v>112</v>
      </c>
      <c r="E7" s="27">
        <v>31</v>
      </c>
      <c r="F7" s="28">
        <v>2566</v>
      </c>
      <c r="G7" s="27">
        <v>72</v>
      </c>
      <c r="H7" s="29">
        <v>0.52090000000000003</v>
      </c>
      <c r="I7" s="30">
        <v>1241.4000000000001</v>
      </c>
    </row>
    <row r="8" spans="1:9" ht="15.75" thickBot="1" x14ac:dyDescent="0.3">
      <c r="A8" s="26" t="s">
        <v>48</v>
      </c>
      <c r="B8" s="27">
        <v>654</v>
      </c>
      <c r="C8" s="28">
        <v>4380</v>
      </c>
      <c r="D8" s="27">
        <v>473</v>
      </c>
      <c r="E8" s="27">
        <v>14</v>
      </c>
      <c r="F8" s="28">
        <v>3893</v>
      </c>
      <c r="G8" s="27">
        <v>167</v>
      </c>
      <c r="H8" s="29">
        <v>0.72319999999999995</v>
      </c>
      <c r="I8" s="27">
        <v>622.94000000000005</v>
      </c>
    </row>
    <row r="9" spans="1:9" ht="15.75" thickBot="1" x14ac:dyDescent="0.3">
      <c r="A9" s="26" t="s">
        <v>49</v>
      </c>
      <c r="B9" s="27">
        <v>366</v>
      </c>
      <c r="C9" s="28">
        <v>3574</v>
      </c>
      <c r="D9" s="27">
        <v>310</v>
      </c>
      <c r="E9" s="27">
        <v>16</v>
      </c>
      <c r="F9" s="28">
        <v>3248</v>
      </c>
      <c r="G9" s="27">
        <v>40</v>
      </c>
      <c r="H9" s="29">
        <v>0.84699999999999998</v>
      </c>
      <c r="I9" s="27">
        <v>902.73</v>
      </c>
    </row>
    <row r="10" spans="1:9" ht="15.75" thickBot="1" x14ac:dyDescent="0.3">
      <c r="A10" s="26" t="s">
        <v>50</v>
      </c>
      <c r="B10" s="27">
        <v>841</v>
      </c>
      <c r="C10" s="28">
        <v>11496</v>
      </c>
      <c r="D10" s="27">
        <v>775</v>
      </c>
      <c r="E10" s="27">
        <v>22</v>
      </c>
      <c r="F10" s="28">
        <v>10699</v>
      </c>
      <c r="G10" s="27">
        <v>44</v>
      </c>
      <c r="H10" s="29">
        <v>0.92149999999999999</v>
      </c>
      <c r="I10" s="30">
        <v>1280.02</v>
      </c>
    </row>
    <row r="11" spans="1:9" ht="15.75" thickBot="1" x14ac:dyDescent="0.3">
      <c r="A11" s="31" t="s">
        <v>51</v>
      </c>
      <c r="B11" s="32">
        <v>2779</v>
      </c>
      <c r="C11" s="32">
        <v>30519</v>
      </c>
      <c r="D11" s="32">
        <v>2316</v>
      </c>
      <c r="E11" s="33">
        <v>94</v>
      </c>
      <c r="F11" s="32">
        <v>28109</v>
      </c>
      <c r="G11" s="33">
        <v>369</v>
      </c>
      <c r="H11" s="34">
        <v>0.83340000000000003</v>
      </c>
      <c r="I11" s="34">
        <v>10.2814</v>
      </c>
    </row>
    <row r="12" spans="1:9" ht="15.75" thickBot="1" x14ac:dyDescent="0.3">
      <c r="A12" s="35"/>
    </row>
    <row r="13" spans="1:9" ht="17.25" thickBot="1" x14ac:dyDescent="0.3">
      <c r="A13" s="36" t="s">
        <v>15</v>
      </c>
      <c r="B13" s="25" t="s">
        <v>43</v>
      </c>
      <c r="C13" s="25" t="s">
        <v>0</v>
      </c>
      <c r="D13" s="25" t="s">
        <v>1</v>
      </c>
      <c r="E13" s="25" t="s">
        <v>2</v>
      </c>
      <c r="F13" s="25" t="s">
        <v>44</v>
      </c>
      <c r="G13" s="25" t="s">
        <v>45</v>
      </c>
      <c r="H13" s="25" t="s">
        <v>5</v>
      </c>
      <c r="I13" s="25" t="s">
        <v>6</v>
      </c>
    </row>
    <row r="14" spans="1:9" ht="15.75" thickBot="1" x14ac:dyDescent="0.3">
      <c r="A14" s="26" t="s">
        <v>46</v>
      </c>
      <c r="B14" s="27">
        <v>700</v>
      </c>
      <c r="C14" s="28">
        <v>3093</v>
      </c>
      <c r="D14" s="27">
        <v>606</v>
      </c>
      <c r="E14" s="27">
        <v>26</v>
      </c>
      <c r="F14" s="28">
        <v>2461</v>
      </c>
      <c r="G14" s="27">
        <v>68</v>
      </c>
      <c r="H14" s="29">
        <v>0.86570000000000003</v>
      </c>
      <c r="I14" s="29">
        <v>3.65</v>
      </c>
    </row>
    <row r="15" spans="1:9" ht="15.75" thickBot="1" x14ac:dyDescent="0.3">
      <c r="A15" s="26" t="s">
        <v>47</v>
      </c>
      <c r="B15" s="27">
        <v>215</v>
      </c>
      <c r="C15" s="27">
        <v>920</v>
      </c>
      <c r="D15" s="27">
        <v>155</v>
      </c>
      <c r="E15" s="27">
        <v>17</v>
      </c>
      <c r="F15" s="27">
        <v>748</v>
      </c>
      <c r="G15" s="27">
        <v>43</v>
      </c>
      <c r="H15" s="29">
        <v>0.72089999999999999</v>
      </c>
      <c r="I15" s="29">
        <v>3.7581000000000002</v>
      </c>
    </row>
    <row r="16" spans="1:9" ht="15.75" thickBot="1" x14ac:dyDescent="0.3">
      <c r="A16" s="26" t="s">
        <v>48</v>
      </c>
      <c r="B16" s="27">
        <v>652</v>
      </c>
      <c r="C16" s="28">
        <v>2123</v>
      </c>
      <c r="D16" s="27">
        <v>484</v>
      </c>
      <c r="E16" s="27">
        <v>25</v>
      </c>
      <c r="F16" s="28">
        <v>1614</v>
      </c>
      <c r="G16" s="27">
        <v>143</v>
      </c>
      <c r="H16" s="29">
        <v>0.74229999999999996</v>
      </c>
      <c r="I16" s="29">
        <v>2.7330999999999999</v>
      </c>
    </row>
    <row r="17" spans="1:9" ht="15.75" thickBot="1" x14ac:dyDescent="0.3">
      <c r="A17" s="26" t="s">
        <v>49</v>
      </c>
      <c r="B17" s="27">
        <v>366</v>
      </c>
      <c r="C17" s="28">
        <v>1669</v>
      </c>
      <c r="D17" s="27">
        <v>341</v>
      </c>
      <c r="E17" s="27">
        <v>5</v>
      </c>
      <c r="F17" s="28">
        <v>1323</v>
      </c>
      <c r="G17" s="27">
        <v>20</v>
      </c>
      <c r="H17" s="29">
        <v>0.93169999999999997</v>
      </c>
      <c r="I17" s="29">
        <v>3.6831</v>
      </c>
    </row>
    <row r="18" spans="1:9" ht="15.75" thickBot="1" x14ac:dyDescent="0.3">
      <c r="A18" s="26" t="s">
        <v>50</v>
      </c>
      <c r="B18" s="27">
        <v>839</v>
      </c>
      <c r="C18" s="28">
        <v>4365</v>
      </c>
      <c r="D18" s="27">
        <v>772</v>
      </c>
      <c r="E18" s="27">
        <v>17</v>
      </c>
      <c r="F18" s="28">
        <v>3576</v>
      </c>
      <c r="G18" s="27">
        <v>50</v>
      </c>
      <c r="H18" s="29">
        <v>0.92010000000000003</v>
      </c>
      <c r="I18" s="29">
        <v>4.3421000000000003</v>
      </c>
    </row>
    <row r="19" spans="1:9" ht="15.75" thickBot="1" x14ac:dyDescent="0.3">
      <c r="A19" s="26" t="s">
        <v>51</v>
      </c>
      <c r="B19" s="28">
        <v>2772</v>
      </c>
      <c r="C19" s="28">
        <v>12170</v>
      </c>
      <c r="D19" s="28">
        <v>2358</v>
      </c>
      <c r="E19" s="27">
        <v>90</v>
      </c>
      <c r="F19" s="28">
        <v>9722</v>
      </c>
      <c r="G19" s="27">
        <v>324</v>
      </c>
      <c r="H19" s="29">
        <v>0.85060000000000002</v>
      </c>
      <c r="I19" s="29">
        <v>3.6566000000000001</v>
      </c>
    </row>
    <row r="20" spans="1:9" x14ac:dyDescent="0.25">
      <c r="A20" s="37"/>
    </row>
    <row r="21" spans="1:9" x14ac:dyDescent="0.25">
      <c r="A21" s="23"/>
    </row>
    <row r="22" spans="1:9" ht="15.75" thickBot="1" x14ac:dyDescent="0.3">
      <c r="A22" s="23" t="s">
        <v>52</v>
      </c>
    </row>
    <row r="23" spans="1:9" ht="17.25" thickBot="1" x14ac:dyDescent="0.3">
      <c r="A23" s="24" t="s">
        <v>18</v>
      </c>
      <c r="B23" s="25" t="s">
        <v>43</v>
      </c>
      <c r="C23" s="25" t="s">
        <v>0</v>
      </c>
      <c r="D23" s="25" t="s">
        <v>1</v>
      </c>
      <c r="E23" s="25" t="s">
        <v>2</v>
      </c>
      <c r="F23" s="25" t="s">
        <v>44</v>
      </c>
      <c r="G23" s="25" t="s">
        <v>45</v>
      </c>
      <c r="H23" s="25" t="s">
        <v>5</v>
      </c>
      <c r="I23" s="25" t="s">
        <v>6</v>
      </c>
    </row>
    <row r="24" spans="1:9" ht="15.75" thickBot="1" x14ac:dyDescent="0.3">
      <c r="A24" s="26" t="s">
        <v>53</v>
      </c>
      <c r="B24" s="27">
        <v>702</v>
      </c>
      <c r="C24" s="28">
        <v>7548</v>
      </c>
      <c r="D24" s="27">
        <v>635</v>
      </c>
      <c r="E24" s="27">
        <v>12</v>
      </c>
      <c r="F24" s="28">
        <v>6901</v>
      </c>
      <c r="G24" s="27">
        <v>55</v>
      </c>
      <c r="H24" s="29">
        <v>0.90459999999999996</v>
      </c>
      <c r="I24" s="27">
        <v>992.59</v>
      </c>
    </row>
    <row r="25" spans="1:9" ht="15.75" thickBot="1" x14ac:dyDescent="0.3">
      <c r="A25" s="26" t="s">
        <v>54</v>
      </c>
      <c r="B25" s="27">
        <v>215</v>
      </c>
      <c r="C25" s="28">
        <v>2235</v>
      </c>
      <c r="D25" s="27">
        <v>106</v>
      </c>
      <c r="E25" s="27">
        <v>20</v>
      </c>
      <c r="F25" s="28">
        <v>2109</v>
      </c>
      <c r="G25" s="27">
        <v>89</v>
      </c>
      <c r="H25" s="29">
        <v>0.49299999999999999</v>
      </c>
      <c r="I25" s="30">
        <v>1031.6300000000001</v>
      </c>
    </row>
    <row r="26" spans="1:9" ht="15.75" thickBot="1" x14ac:dyDescent="0.3">
      <c r="A26" s="26" t="s">
        <v>55</v>
      </c>
      <c r="B26" s="27">
        <v>654</v>
      </c>
      <c r="C26" s="28">
        <v>3911</v>
      </c>
      <c r="D26" s="27">
        <v>456</v>
      </c>
      <c r="E26" s="27">
        <v>9</v>
      </c>
      <c r="F26" s="28">
        <v>3446</v>
      </c>
      <c r="G26" s="27">
        <v>189</v>
      </c>
      <c r="H26" s="29">
        <v>0.69720000000000004</v>
      </c>
      <c r="I26" s="27">
        <v>557.19000000000005</v>
      </c>
    </row>
    <row r="27" spans="1:9" ht="15.75" thickBot="1" x14ac:dyDescent="0.3">
      <c r="A27" s="26" t="s">
        <v>56</v>
      </c>
      <c r="B27" s="27">
        <v>366</v>
      </c>
      <c r="C27" s="28">
        <v>3301</v>
      </c>
      <c r="D27" s="27">
        <v>303</v>
      </c>
      <c r="E27" s="27">
        <v>12</v>
      </c>
      <c r="F27" s="28">
        <v>2986</v>
      </c>
      <c r="G27" s="27">
        <v>51</v>
      </c>
      <c r="H27" s="29">
        <v>0.82789999999999997</v>
      </c>
      <c r="I27" s="27">
        <v>833.06</v>
      </c>
    </row>
    <row r="28" spans="1:9" ht="15.75" thickBot="1" x14ac:dyDescent="0.3">
      <c r="A28" s="26" t="s">
        <v>57</v>
      </c>
      <c r="B28" s="27">
        <v>841</v>
      </c>
      <c r="C28" s="28">
        <v>10453</v>
      </c>
      <c r="D28" s="27">
        <v>758</v>
      </c>
      <c r="E28" s="27">
        <v>19</v>
      </c>
      <c r="F28" s="28">
        <v>9676</v>
      </c>
      <c r="G28" s="27">
        <v>64</v>
      </c>
      <c r="H28" s="29">
        <v>0.90129999999999999</v>
      </c>
      <c r="I28" s="30">
        <v>1160.4000000000001</v>
      </c>
    </row>
    <row r="29" spans="1:9" ht="15.75" thickBot="1" x14ac:dyDescent="0.3">
      <c r="A29" s="31" t="s">
        <v>58</v>
      </c>
      <c r="B29" s="32">
        <v>2778</v>
      </c>
      <c r="C29" s="32">
        <v>27448</v>
      </c>
      <c r="D29" s="32">
        <v>2258</v>
      </c>
      <c r="E29" s="33">
        <v>72</v>
      </c>
      <c r="F29" s="32">
        <v>25118</v>
      </c>
      <c r="G29" s="33">
        <v>448</v>
      </c>
      <c r="H29" s="34">
        <v>0.81279999999999997</v>
      </c>
      <c r="I29" s="34">
        <v>9.2288999999999994</v>
      </c>
    </row>
    <row r="30" spans="1:9" ht="15.75" thickBot="1" x14ac:dyDescent="0.3">
      <c r="A30" s="38"/>
    </row>
    <row r="31" spans="1:9" ht="17.25" thickBot="1" x14ac:dyDescent="0.3">
      <c r="A31" s="24" t="s">
        <v>15</v>
      </c>
      <c r="B31" s="25" t="s">
        <v>43</v>
      </c>
      <c r="C31" s="25" t="s">
        <v>0</v>
      </c>
      <c r="D31" s="25" t="s">
        <v>1</v>
      </c>
      <c r="E31" s="25" t="s">
        <v>2</v>
      </c>
      <c r="F31" s="25" t="s">
        <v>44</v>
      </c>
      <c r="G31" s="25" t="s">
        <v>45</v>
      </c>
      <c r="H31" s="25" t="s">
        <v>5</v>
      </c>
      <c r="I31" s="25" t="s">
        <v>6</v>
      </c>
    </row>
    <row r="32" spans="1:9" ht="15.75" thickBot="1" x14ac:dyDescent="0.3">
      <c r="A32" s="26" t="s">
        <v>53</v>
      </c>
      <c r="B32" s="27">
        <v>700</v>
      </c>
      <c r="C32" s="28">
        <v>2495</v>
      </c>
      <c r="D32" s="27">
        <v>572</v>
      </c>
      <c r="E32" s="27">
        <v>18</v>
      </c>
      <c r="F32" s="28">
        <v>1905</v>
      </c>
      <c r="G32" s="27">
        <v>110</v>
      </c>
      <c r="H32" s="29">
        <v>0.81710000000000005</v>
      </c>
      <c r="I32" s="29">
        <v>2.9043000000000001</v>
      </c>
    </row>
    <row r="33" spans="1:9" ht="15.75" thickBot="1" x14ac:dyDescent="0.3">
      <c r="A33" s="26" t="s">
        <v>54</v>
      </c>
      <c r="B33" s="27">
        <v>215</v>
      </c>
      <c r="C33" s="27">
        <v>609</v>
      </c>
      <c r="D33" s="27">
        <v>110</v>
      </c>
      <c r="E33" s="27">
        <v>12</v>
      </c>
      <c r="F33" s="27">
        <v>487</v>
      </c>
      <c r="G33" s="27">
        <v>93</v>
      </c>
      <c r="H33" s="29">
        <v>0.51160000000000005</v>
      </c>
      <c r="I33" s="29">
        <v>2.7534999999999998</v>
      </c>
    </row>
    <row r="34" spans="1:9" ht="15.75" thickBot="1" x14ac:dyDescent="0.3">
      <c r="A34" s="26" t="s">
        <v>55</v>
      </c>
      <c r="B34" s="27">
        <v>652</v>
      </c>
      <c r="C34" s="28">
        <v>1699</v>
      </c>
      <c r="D34" s="27">
        <v>441</v>
      </c>
      <c r="E34" s="27">
        <v>13</v>
      </c>
      <c r="F34" s="28">
        <v>1245</v>
      </c>
      <c r="G34" s="27">
        <v>198</v>
      </c>
      <c r="H34" s="29">
        <v>0.6764</v>
      </c>
      <c r="I34" s="29">
        <v>2.2330999999999999</v>
      </c>
    </row>
    <row r="35" spans="1:9" ht="15.75" thickBot="1" x14ac:dyDescent="0.3">
      <c r="A35" s="26" t="s">
        <v>56</v>
      </c>
      <c r="B35" s="27">
        <v>366</v>
      </c>
      <c r="C35" s="28">
        <v>1385</v>
      </c>
      <c r="D35" s="27">
        <v>322</v>
      </c>
      <c r="E35" s="27">
        <v>5</v>
      </c>
      <c r="F35" s="28">
        <v>1058</v>
      </c>
      <c r="G35" s="27">
        <v>39</v>
      </c>
      <c r="H35" s="29">
        <v>0.87980000000000003</v>
      </c>
      <c r="I35" s="29">
        <v>3.0108999999999999</v>
      </c>
    </row>
    <row r="36" spans="1:9" ht="15.75" thickBot="1" x14ac:dyDescent="0.3">
      <c r="A36" s="26" t="s">
        <v>57</v>
      </c>
      <c r="B36" s="27">
        <v>839</v>
      </c>
      <c r="C36" s="28">
        <v>3970</v>
      </c>
      <c r="D36" s="27">
        <v>741</v>
      </c>
      <c r="E36" s="27">
        <v>16</v>
      </c>
      <c r="F36" s="28">
        <v>3213</v>
      </c>
      <c r="G36" s="27">
        <v>82</v>
      </c>
      <c r="H36" s="29">
        <v>0.88319999999999999</v>
      </c>
      <c r="I36" s="29">
        <v>3.9464000000000001</v>
      </c>
    </row>
    <row r="37" spans="1:9" ht="15.75" thickBot="1" x14ac:dyDescent="0.3">
      <c r="A37" s="31" t="s">
        <v>58</v>
      </c>
      <c r="B37" s="32">
        <v>2772</v>
      </c>
      <c r="C37" s="32">
        <v>10158</v>
      </c>
      <c r="D37" s="32">
        <v>2186</v>
      </c>
      <c r="E37" s="33">
        <v>64</v>
      </c>
      <c r="F37" s="32">
        <v>7908</v>
      </c>
      <c r="G37" s="33">
        <v>522</v>
      </c>
      <c r="H37" s="34">
        <v>0.78859999999999997</v>
      </c>
      <c r="I37" s="34">
        <v>3.0642</v>
      </c>
    </row>
    <row r="38" spans="1:9" x14ac:dyDescent="0.25">
      <c r="A38" s="38"/>
    </row>
    <row r="39" spans="1:9" x14ac:dyDescent="0.25">
      <c r="A39" s="23"/>
    </row>
    <row r="40" spans="1:9" x14ac:dyDescent="0.25">
      <c r="A40" s="23"/>
    </row>
    <row r="41" spans="1:9" x14ac:dyDescent="0.25">
      <c r="A41" s="23"/>
    </row>
    <row r="42" spans="1:9" x14ac:dyDescent="0.25">
      <c r="A42" s="23"/>
    </row>
    <row r="43" spans="1:9" x14ac:dyDescent="0.25">
      <c r="A43" s="23"/>
    </row>
    <row r="44" spans="1:9" x14ac:dyDescent="0.25">
      <c r="A44" s="23"/>
    </row>
    <row r="45" spans="1:9" x14ac:dyDescent="0.25">
      <c r="A45" s="23"/>
    </row>
    <row r="46" spans="1:9" x14ac:dyDescent="0.25">
      <c r="A46" s="23"/>
    </row>
    <row r="47" spans="1:9" x14ac:dyDescent="0.25">
      <c r="A47" s="23"/>
    </row>
    <row r="48" spans="1:9" x14ac:dyDescent="0.25">
      <c r="A48" s="23"/>
    </row>
    <row r="49" spans="1:9" ht="15.75" thickBot="1" x14ac:dyDescent="0.3">
      <c r="A49" s="23" t="s">
        <v>59</v>
      </c>
    </row>
    <row r="50" spans="1:9" ht="17.25" thickBot="1" x14ac:dyDescent="0.3">
      <c r="A50" s="24" t="s">
        <v>18</v>
      </c>
      <c r="B50" s="25" t="s">
        <v>43</v>
      </c>
      <c r="C50" s="25" t="s">
        <v>0</v>
      </c>
      <c r="D50" s="25" t="s">
        <v>1</v>
      </c>
      <c r="E50" s="25" t="s">
        <v>2</v>
      </c>
      <c r="F50" s="25" t="s">
        <v>44</v>
      </c>
      <c r="G50" s="25" t="s">
        <v>45</v>
      </c>
      <c r="H50" s="25" t="s">
        <v>5</v>
      </c>
      <c r="I50" s="25" t="s">
        <v>6</v>
      </c>
    </row>
    <row r="51" spans="1:9" ht="15.75" thickBot="1" x14ac:dyDescent="0.3">
      <c r="A51" s="26" t="s">
        <v>60</v>
      </c>
      <c r="B51" s="27">
        <v>702</v>
      </c>
      <c r="C51" s="28">
        <v>2533</v>
      </c>
      <c r="D51" s="27">
        <v>633</v>
      </c>
      <c r="E51" s="27">
        <v>11</v>
      </c>
      <c r="F51" s="28">
        <v>1889</v>
      </c>
      <c r="G51" s="27">
        <v>58</v>
      </c>
      <c r="H51" s="29">
        <v>0.90169999999999995</v>
      </c>
      <c r="I51" s="27">
        <v>278.92</v>
      </c>
    </row>
    <row r="52" spans="1:9" ht="15.75" thickBot="1" x14ac:dyDescent="0.3">
      <c r="A52" s="26" t="s">
        <v>61</v>
      </c>
      <c r="B52" s="27">
        <v>215</v>
      </c>
      <c r="C52" s="27">
        <v>734</v>
      </c>
      <c r="D52" s="27">
        <v>103</v>
      </c>
      <c r="E52" s="27">
        <v>17</v>
      </c>
      <c r="F52" s="27">
        <v>614</v>
      </c>
      <c r="G52" s="27">
        <v>95</v>
      </c>
      <c r="H52" s="29">
        <v>0.47910000000000003</v>
      </c>
      <c r="I52" s="27">
        <v>337.67</v>
      </c>
    </row>
    <row r="53" spans="1:9" ht="15.75" thickBot="1" x14ac:dyDescent="0.3">
      <c r="A53" s="26" t="s">
        <v>62</v>
      </c>
      <c r="B53" s="27">
        <v>654</v>
      </c>
      <c r="C53" s="28">
        <v>1309</v>
      </c>
      <c r="D53" s="27">
        <v>451</v>
      </c>
      <c r="E53" s="27">
        <v>8</v>
      </c>
      <c r="F53" s="27">
        <v>850</v>
      </c>
      <c r="G53" s="27">
        <v>195</v>
      </c>
      <c r="H53" s="29">
        <v>0.68959999999999999</v>
      </c>
      <c r="I53" s="27">
        <v>161.01</v>
      </c>
    </row>
    <row r="54" spans="1:9" ht="15.75" thickBot="1" x14ac:dyDescent="0.3">
      <c r="A54" s="26" t="s">
        <v>63</v>
      </c>
      <c r="B54" s="27">
        <v>366</v>
      </c>
      <c r="C54" s="28">
        <v>1101</v>
      </c>
      <c r="D54" s="27">
        <v>302</v>
      </c>
      <c r="E54" s="27">
        <v>10</v>
      </c>
      <c r="F54" s="27">
        <v>789</v>
      </c>
      <c r="G54" s="27">
        <v>54</v>
      </c>
      <c r="H54" s="29">
        <v>0.82509999999999994</v>
      </c>
      <c r="I54" s="27">
        <v>233.06</v>
      </c>
    </row>
    <row r="55" spans="1:9" ht="15.75" thickBot="1" x14ac:dyDescent="0.3">
      <c r="A55" s="26" t="s">
        <v>64</v>
      </c>
      <c r="B55" s="27">
        <v>841</v>
      </c>
      <c r="C55" s="28">
        <v>3479</v>
      </c>
      <c r="D55" s="27">
        <v>755</v>
      </c>
      <c r="E55" s="27">
        <v>19</v>
      </c>
      <c r="F55" s="28">
        <v>2705</v>
      </c>
      <c r="G55" s="27">
        <v>67</v>
      </c>
      <c r="H55" s="29">
        <v>0.89770000000000005</v>
      </c>
      <c r="I55" s="27">
        <v>331.87</v>
      </c>
    </row>
    <row r="56" spans="1:9" ht="15.75" thickBot="1" x14ac:dyDescent="0.3">
      <c r="A56" s="31" t="s">
        <v>65</v>
      </c>
      <c r="B56" s="32">
        <v>2778</v>
      </c>
      <c r="C56" s="32">
        <v>9156</v>
      </c>
      <c r="D56" s="32">
        <v>2244</v>
      </c>
      <c r="E56" s="33">
        <v>65</v>
      </c>
      <c r="F56" s="32">
        <v>6847</v>
      </c>
      <c r="G56" s="33">
        <v>469</v>
      </c>
      <c r="H56" s="34">
        <v>0.80779999999999996</v>
      </c>
      <c r="I56" s="34">
        <v>2.6568999999999998</v>
      </c>
    </row>
    <row r="57" spans="1:9" ht="15.75" thickBot="1" x14ac:dyDescent="0.3">
      <c r="A57" s="39"/>
    </row>
    <row r="58" spans="1:9" ht="17.25" thickBot="1" x14ac:dyDescent="0.3">
      <c r="A58" s="24" t="s">
        <v>15</v>
      </c>
      <c r="B58" s="25" t="s">
        <v>43</v>
      </c>
      <c r="C58" s="25" t="s">
        <v>0</v>
      </c>
      <c r="D58" s="25" t="s">
        <v>1</v>
      </c>
      <c r="E58" s="25" t="s">
        <v>2</v>
      </c>
      <c r="F58" s="25" t="s">
        <v>44</v>
      </c>
      <c r="G58" s="25" t="s">
        <v>45</v>
      </c>
      <c r="H58" s="25" t="s">
        <v>5</v>
      </c>
      <c r="I58" s="25" t="s">
        <v>6</v>
      </c>
    </row>
    <row r="59" spans="1:9" ht="15.75" thickBot="1" x14ac:dyDescent="0.3">
      <c r="A59" s="26" t="s">
        <v>60</v>
      </c>
      <c r="B59" s="27">
        <v>700</v>
      </c>
      <c r="C59" s="27">
        <v>828</v>
      </c>
      <c r="D59" s="27">
        <v>571</v>
      </c>
      <c r="E59" s="27">
        <v>14</v>
      </c>
      <c r="F59" s="27">
        <v>243</v>
      </c>
      <c r="G59" s="27">
        <v>115</v>
      </c>
      <c r="H59" s="29">
        <v>0.81569999999999998</v>
      </c>
      <c r="I59" s="29">
        <v>0.53139999999999998</v>
      </c>
    </row>
    <row r="60" spans="1:9" ht="15.75" thickBot="1" x14ac:dyDescent="0.3">
      <c r="A60" s="26" t="s">
        <v>61</v>
      </c>
      <c r="B60" s="27">
        <v>215</v>
      </c>
      <c r="C60" s="27">
        <v>193</v>
      </c>
      <c r="D60" s="27">
        <v>108</v>
      </c>
      <c r="E60" s="27">
        <v>9</v>
      </c>
      <c r="F60" s="27">
        <v>76</v>
      </c>
      <c r="G60" s="27">
        <v>98</v>
      </c>
      <c r="H60" s="29">
        <v>0.50229999999999997</v>
      </c>
      <c r="I60" s="29">
        <v>0.85119999999999996</v>
      </c>
    </row>
    <row r="61" spans="1:9" ht="15.75" thickBot="1" x14ac:dyDescent="0.3">
      <c r="A61" s="26" t="s">
        <v>62</v>
      </c>
      <c r="B61" s="27">
        <v>652</v>
      </c>
      <c r="C61" s="27">
        <v>566</v>
      </c>
      <c r="D61" s="27">
        <v>437</v>
      </c>
      <c r="E61" s="27">
        <v>11</v>
      </c>
      <c r="F61" s="27">
        <v>118</v>
      </c>
      <c r="G61" s="27">
        <v>204</v>
      </c>
      <c r="H61" s="29">
        <v>0.67020000000000002</v>
      </c>
      <c r="I61" s="29">
        <v>0.51070000000000004</v>
      </c>
    </row>
    <row r="62" spans="1:9" ht="15.75" thickBot="1" x14ac:dyDescent="0.3">
      <c r="A62" s="26" t="s">
        <v>63</v>
      </c>
      <c r="B62" s="27">
        <v>366</v>
      </c>
      <c r="C62" s="27">
        <v>465</v>
      </c>
      <c r="D62" s="27">
        <v>321</v>
      </c>
      <c r="E62" s="27">
        <v>4</v>
      </c>
      <c r="F62" s="27">
        <v>140</v>
      </c>
      <c r="G62" s="27">
        <v>41</v>
      </c>
      <c r="H62" s="29">
        <v>0.877</v>
      </c>
      <c r="I62" s="29">
        <v>0.50549999999999995</v>
      </c>
    </row>
    <row r="63" spans="1:9" ht="15.75" thickBot="1" x14ac:dyDescent="0.3">
      <c r="A63" s="26" t="s">
        <v>64</v>
      </c>
      <c r="B63" s="27">
        <v>839</v>
      </c>
      <c r="C63" s="28">
        <v>1317</v>
      </c>
      <c r="D63" s="27">
        <v>737</v>
      </c>
      <c r="E63" s="27">
        <v>16</v>
      </c>
      <c r="F63" s="27">
        <v>564</v>
      </c>
      <c r="G63" s="27">
        <v>86</v>
      </c>
      <c r="H63" s="29">
        <v>0.87839999999999996</v>
      </c>
      <c r="I63" s="29">
        <v>0.79379999999999995</v>
      </c>
    </row>
    <row r="64" spans="1:9" ht="15.75" thickBot="1" x14ac:dyDescent="0.3">
      <c r="A64" s="31" t="s">
        <v>65</v>
      </c>
      <c r="B64" s="32">
        <v>2772</v>
      </c>
      <c r="C64" s="32">
        <v>3369</v>
      </c>
      <c r="D64" s="32">
        <v>2174</v>
      </c>
      <c r="E64" s="33">
        <v>54</v>
      </c>
      <c r="F64" s="32">
        <v>1141</v>
      </c>
      <c r="G64" s="33">
        <v>544</v>
      </c>
      <c r="H64" s="34">
        <v>0.7843</v>
      </c>
      <c r="I64" s="34">
        <v>0.62729999999999997</v>
      </c>
    </row>
    <row r="65" spans="1:9" x14ac:dyDescent="0.25">
      <c r="A65" s="39"/>
    </row>
    <row r="66" spans="1:9" ht="15.75" thickBot="1" x14ac:dyDescent="0.3">
      <c r="A66" s="40" t="s">
        <v>66</v>
      </c>
    </row>
    <row r="67" spans="1:9" ht="17.25" thickBot="1" x14ac:dyDescent="0.3">
      <c r="A67" s="24" t="s">
        <v>18</v>
      </c>
      <c r="B67" s="25" t="s">
        <v>43</v>
      </c>
      <c r="C67" s="25" t="s">
        <v>0</v>
      </c>
      <c r="D67" s="25" t="s">
        <v>1</v>
      </c>
      <c r="E67" s="25" t="s">
        <v>2</v>
      </c>
      <c r="F67" s="25" t="s">
        <v>44</v>
      </c>
      <c r="G67" s="25" t="s">
        <v>45</v>
      </c>
      <c r="H67" s="25" t="s">
        <v>5</v>
      </c>
      <c r="I67" s="25" t="s">
        <v>6</v>
      </c>
    </row>
    <row r="68" spans="1:9" ht="15.75" thickBot="1" x14ac:dyDescent="0.3">
      <c r="A68" s="26" t="s">
        <v>67</v>
      </c>
      <c r="B68" s="27">
        <v>700</v>
      </c>
      <c r="C68" s="28">
        <v>1395</v>
      </c>
      <c r="D68" s="27">
        <v>615</v>
      </c>
      <c r="E68" s="27">
        <v>16</v>
      </c>
      <c r="F68" s="27">
        <v>764</v>
      </c>
      <c r="G68" s="27">
        <v>69</v>
      </c>
      <c r="H68" s="29">
        <v>0.87860000000000005</v>
      </c>
      <c r="I68" s="27">
        <v>121.29</v>
      </c>
    </row>
    <row r="69" spans="1:9" ht="15.75" thickBot="1" x14ac:dyDescent="0.3">
      <c r="A69" s="26" t="s">
        <v>68</v>
      </c>
      <c r="B69" s="27">
        <v>215</v>
      </c>
      <c r="C69" s="27">
        <v>385</v>
      </c>
      <c r="D69" s="27">
        <v>102</v>
      </c>
      <c r="E69" s="27">
        <v>18</v>
      </c>
      <c r="F69" s="27">
        <v>265</v>
      </c>
      <c r="G69" s="27">
        <v>95</v>
      </c>
      <c r="H69" s="29">
        <v>0.47439999999999999</v>
      </c>
      <c r="I69" s="27">
        <v>175.81</v>
      </c>
    </row>
    <row r="70" spans="1:9" ht="15.75" thickBot="1" x14ac:dyDescent="0.3">
      <c r="A70" s="26" t="s">
        <v>69</v>
      </c>
      <c r="B70" s="27">
        <v>653</v>
      </c>
      <c r="C70" s="27">
        <v>780</v>
      </c>
      <c r="D70" s="27">
        <v>441</v>
      </c>
      <c r="E70" s="27">
        <v>10</v>
      </c>
      <c r="F70" s="27">
        <v>329</v>
      </c>
      <c r="G70" s="27">
        <v>202</v>
      </c>
      <c r="H70" s="29">
        <v>0.67530000000000001</v>
      </c>
      <c r="I70" s="27">
        <v>82.85</v>
      </c>
    </row>
    <row r="71" spans="1:9" ht="15.75" thickBot="1" x14ac:dyDescent="0.3">
      <c r="A71" s="26" t="s">
        <v>70</v>
      </c>
      <c r="B71" s="27">
        <v>366</v>
      </c>
      <c r="C71" s="27">
        <v>579</v>
      </c>
      <c r="D71" s="27">
        <v>297</v>
      </c>
      <c r="E71" s="27">
        <v>9</v>
      </c>
      <c r="F71" s="27">
        <v>273</v>
      </c>
      <c r="G71" s="27">
        <v>60</v>
      </c>
      <c r="H71" s="29">
        <v>0.8115</v>
      </c>
      <c r="I71" s="27">
        <v>93.44</v>
      </c>
    </row>
    <row r="72" spans="1:9" ht="15.75" thickBot="1" x14ac:dyDescent="0.3">
      <c r="A72" s="26" t="s">
        <v>71</v>
      </c>
      <c r="B72" s="27">
        <v>839</v>
      </c>
      <c r="C72" s="28">
        <v>1899</v>
      </c>
      <c r="D72" s="27">
        <v>742</v>
      </c>
      <c r="E72" s="27">
        <v>21</v>
      </c>
      <c r="F72" s="28">
        <v>1136</v>
      </c>
      <c r="G72" s="27">
        <v>76</v>
      </c>
      <c r="H72" s="29">
        <v>0.88439999999999996</v>
      </c>
      <c r="I72" s="27">
        <v>146.96</v>
      </c>
    </row>
    <row r="73" spans="1:9" ht="15.75" thickBot="1" x14ac:dyDescent="0.3">
      <c r="A73" s="31" t="s">
        <v>72</v>
      </c>
      <c r="B73" s="32">
        <v>2773</v>
      </c>
      <c r="C73" s="32">
        <v>5038</v>
      </c>
      <c r="D73" s="32">
        <v>2197</v>
      </c>
      <c r="E73" s="33">
        <v>74</v>
      </c>
      <c r="F73" s="32">
        <v>2767</v>
      </c>
      <c r="G73" s="33">
        <v>502</v>
      </c>
      <c r="H73" s="34">
        <v>0.7923</v>
      </c>
      <c r="I73" s="34">
        <v>1.2056</v>
      </c>
    </row>
    <row r="74" spans="1:9" ht="15.75" thickBot="1" x14ac:dyDescent="0.3">
      <c r="A74" s="40"/>
    </row>
    <row r="75" spans="1:9" ht="17.25" thickBot="1" x14ac:dyDescent="0.3">
      <c r="A75" s="24" t="s">
        <v>15</v>
      </c>
      <c r="B75" s="25" t="s">
        <v>43</v>
      </c>
      <c r="C75" s="25" t="s">
        <v>0</v>
      </c>
      <c r="D75" s="25" t="s">
        <v>1</v>
      </c>
      <c r="E75" s="25" t="s">
        <v>2</v>
      </c>
      <c r="F75" s="25" t="s">
        <v>44</v>
      </c>
      <c r="G75" s="25" t="s">
        <v>45</v>
      </c>
      <c r="H75" s="25" t="s">
        <v>5</v>
      </c>
      <c r="I75" s="25" t="s">
        <v>6</v>
      </c>
    </row>
    <row r="76" spans="1:9" ht="15.75" thickBot="1" x14ac:dyDescent="0.3">
      <c r="A76" s="26" t="s">
        <v>67</v>
      </c>
      <c r="B76" s="27">
        <v>700</v>
      </c>
      <c r="C76" s="27">
        <v>811</v>
      </c>
      <c r="D76" s="27">
        <v>566</v>
      </c>
      <c r="E76" s="27">
        <v>15</v>
      </c>
      <c r="F76" s="27">
        <v>230</v>
      </c>
      <c r="G76" s="27">
        <v>119</v>
      </c>
      <c r="H76" s="29">
        <v>0.80859999999999999</v>
      </c>
      <c r="I76" s="29">
        <v>0.52</v>
      </c>
    </row>
    <row r="77" spans="1:9" ht="15.75" thickBot="1" x14ac:dyDescent="0.3">
      <c r="A77" s="26" t="s">
        <v>68</v>
      </c>
      <c r="B77" s="27">
        <v>215</v>
      </c>
      <c r="C77" s="27">
        <v>186</v>
      </c>
      <c r="D77" s="27">
        <v>107</v>
      </c>
      <c r="E77" s="27">
        <v>9</v>
      </c>
      <c r="F77" s="27">
        <v>70</v>
      </c>
      <c r="G77" s="27">
        <v>99</v>
      </c>
      <c r="H77" s="29">
        <v>0.49769999999999998</v>
      </c>
      <c r="I77" s="29">
        <v>0.82789999999999997</v>
      </c>
    </row>
    <row r="78" spans="1:9" ht="15.75" thickBot="1" x14ac:dyDescent="0.3">
      <c r="A78" s="26" t="s">
        <v>69</v>
      </c>
      <c r="B78" s="27">
        <v>652</v>
      </c>
      <c r="C78" s="27">
        <v>559</v>
      </c>
      <c r="D78" s="27">
        <v>436</v>
      </c>
      <c r="E78" s="27">
        <v>11</v>
      </c>
      <c r="F78" s="27">
        <v>112</v>
      </c>
      <c r="G78" s="27">
        <v>205</v>
      </c>
      <c r="H78" s="29">
        <v>0.66869999999999996</v>
      </c>
      <c r="I78" s="29">
        <v>0.50309999999999999</v>
      </c>
    </row>
    <row r="79" spans="1:9" ht="15.75" thickBot="1" x14ac:dyDescent="0.3">
      <c r="A79" s="26" t="s">
        <v>70</v>
      </c>
      <c r="B79" s="27">
        <v>366</v>
      </c>
      <c r="C79" s="27">
        <v>449</v>
      </c>
      <c r="D79" s="27">
        <v>319</v>
      </c>
      <c r="E79" s="27">
        <v>5</v>
      </c>
      <c r="F79" s="27">
        <v>125</v>
      </c>
      <c r="G79" s="27">
        <v>42</v>
      </c>
      <c r="H79" s="29">
        <v>0.87160000000000004</v>
      </c>
      <c r="I79" s="29">
        <v>0.46989999999999998</v>
      </c>
    </row>
    <row r="80" spans="1:9" ht="15.75" thickBot="1" x14ac:dyDescent="0.3">
      <c r="A80" s="26" t="s">
        <v>71</v>
      </c>
      <c r="B80" s="27">
        <v>839</v>
      </c>
      <c r="C80" s="28">
        <v>1257</v>
      </c>
      <c r="D80" s="27">
        <v>726</v>
      </c>
      <c r="E80" s="27">
        <v>20</v>
      </c>
      <c r="F80" s="27">
        <v>511</v>
      </c>
      <c r="G80" s="27">
        <v>93</v>
      </c>
      <c r="H80" s="29">
        <v>0.86529999999999996</v>
      </c>
      <c r="I80" s="29">
        <v>0.74370000000000003</v>
      </c>
    </row>
    <row r="81" spans="1:9" ht="15.75" thickBot="1" x14ac:dyDescent="0.3">
      <c r="A81" s="31" t="s">
        <v>72</v>
      </c>
      <c r="B81" s="32">
        <v>2772</v>
      </c>
      <c r="C81" s="32">
        <v>3262</v>
      </c>
      <c r="D81" s="32">
        <v>2154</v>
      </c>
      <c r="E81" s="33">
        <v>60</v>
      </c>
      <c r="F81" s="32">
        <v>1048</v>
      </c>
      <c r="G81" s="33">
        <v>558</v>
      </c>
      <c r="H81" s="34">
        <v>0.77710000000000001</v>
      </c>
      <c r="I81" s="34">
        <v>0.60099999999999998</v>
      </c>
    </row>
    <row r="82" spans="1:9" x14ac:dyDescent="0.25">
      <c r="A82" s="40"/>
    </row>
    <row r="83" spans="1:9" x14ac:dyDescent="0.25">
      <c r="A83" s="40"/>
    </row>
    <row r="84" spans="1:9" x14ac:dyDescent="0.25">
      <c r="A84" s="40"/>
    </row>
    <row r="85" spans="1:9" x14ac:dyDescent="0.25">
      <c r="A85" s="40"/>
    </row>
    <row r="86" spans="1:9" x14ac:dyDescent="0.25">
      <c r="A86" s="40"/>
    </row>
    <row r="87" spans="1:9" x14ac:dyDescent="0.25">
      <c r="A87" s="40"/>
    </row>
    <row r="88" spans="1:9" x14ac:dyDescent="0.25">
      <c r="A88" s="40"/>
    </row>
    <row r="89" spans="1:9" ht="15.75" thickBot="1" x14ac:dyDescent="0.3">
      <c r="A89" s="40" t="s">
        <v>73</v>
      </c>
    </row>
    <row r="90" spans="1:9" ht="18.75" thickBot="1" x14ac:dyDescent="0.3">
      <c r="A90" s="41" t="s">
        <v>18</v>
      </c>
      <c r="B90" s="42" t="s">
        <v>43</v>
      </c>
      <c r="C90" s="42" t="s">
        <v>0</v>
      </c>
      <c r="D90" s="42" t="s">
        <v>1</v>
      </c>
      <c r="E90" s="42" t="s">
        <v>2</v>
      </c>
      <c r="F90" s="42" t="s">
        <v>44</v>
      </c>
      <c r="G90" s="42" t="s">
        <v>45</v>
      </c>
      <c r="H90" s="42" t="s">
        <v>5</v>
      </c>
      <c r="I90" s="42" t="s">
        <v>6</v>
      </c>
    </row>
    <row r="91" spans="1:9" ht="15.75" thickBot="1" x14ac:dyDescent="0.3">
      <c r="A91" s="43" t="s">
        <v>74</v>
      </c>
      <c r="B91" s="44">
        <v>700</v>
      </c>
      <c r="C91" s="44">
        <v>852</v>
      </c>
      <c r="D91" s="44">
        <v>581</v>
      </c>
      <c r="E91" s="44">
        <v>24</v>
      </c>
      <c r="F91" s="44">
        <v>247</v>
      </c>
      <c r="G91" s="44">
        <v>95</v>
      </c>
      <c r="H91" s="45">
        <v>0.83</v>
      </c>
      <c r="I91" s="45">
        <v>0.52290000000000003</v>
      </c>
    </row>
    <row r="92" spans="1:9" ht="15.75" thickBot="1" x14ac:dyDescent="0.3">
      <c r="A92" s="43" t="s">
        <v>75</v>
      </c>
      <c r="B92" s="44">
        <v>215</v>
      </c>
      <c r="C92" s="44">
        <v>195</v>
      </c>
      <c r="D92" s="44">
        <v>91</v>
      </c>
      <c r="E92" s="44">
        <v>20</v>
      </c>
      <c r="F92" s="44">
        <v>84</v>
      </c>
      <c r="G92" s="44">
        <v>104</v>
      </c>
      <c r="H92" s="45">
        <v>0.42330000000000001</v>
      </c>
      <c r="I92" s="45">
        <v>0.96740000000000004</v>
      </c>
    </row>
    <row r="93" spans="1:9" ht="15.75" thickBot="1" x14ac:dyDescent="0.3">
      <c r="A93" s="43" t="s">
        <v>76</v>
      </c>
      <c r="B93" s="44">
        <v>652</v>
      </c>
      <c r="C93" s="44">
        <v>546</v>
      </c>
      <c r="D93" s="44">
        <v>409</v>
      </c>
      <c r="E93" s="44">
        <v>16</v>
      </c>
      <c r="F93" s="44">
        <v>121</v>
      </c>
      <c r="G93" s="44">
        <v>227</v>
      </c>
      <c r="H93" s="45">
        <v>0.62729999999999997</v>
      </c>
      <c r="I93" s="45">
        <v>0.55830000000000002</v>
      </c>
    </row>
    <row r="94" spans="1:9" ht="15.75" thickBot="1" x14ac:dyDescent="0.3">
      <c r="A94" s="43" t="s">
        <v>77</v>
      </c>
      <c r="B94" s="44">
        <v>366</v>
      </c>
      <c r="C94" s="44">
        <v>379</v>
      </c>
      <c r="D94" s="44">
        <v>282</v>
      </c>
      <c r="E94" s="44">
        <v>9</v>
      </c>
      <c r="F94" s="44">
        <v>88</v>
      </c>
      <c r="G94" s="44">
        <v>75</v>
      </c>
      <c r="H94" s="45">
        <v>0.77049999999999996</v>
      </c>
      <c r="I94" s="45">
        <v>0.46989999999999998</v>
      </c>
    </row>
    <row r="95" spans="1:9" ht="15.75" thickBot="1" x14ac:dyDescent="0.3">
      <c r="A95" s="43" t="s">
        <v>78</v>
      </c>
      <c r="B95" s="44">
        <v>839</v>
      </c>
      <c r="C95" s="46">
        <v>1065</v>
      </c>
      <c r="D95" s="44">
        <v>707</v>
      </c>
      <c r="E95" s="44">
        <v>27</v>
      </c>
      <c r="F95" s="44">
        <v>331</v>
      </c>
      <c r="G95" s="44">
        <v>105</v>
      </c>
      <c r="H95" s="45">
        <v>0.8427</v>
      </c>
      <c r="I95" s="45">
        <v>0.55179999999999996</v>
      </c>
    </row>
    <row r="96" spans="1:9" ht="15.75" thickBot="1" x14ac:dyDescent="0.3">
      <c r="A96" s="47" t="s">
        <v>79</v>
      </c>
      <c r="B96" s="48">
        <v>2772</v>
      </c>
      <c r="C96" s="48">
        <v>3037</v>
      </c>
      <c r="D96" s="48">
        <v>2070</v>
      </c>
      <c r="E96" s="49">
        <v>96</v>
      </c>
      <c r="F96" s="49">
        <v>871</v>
      </c>
      <c r="G96" s="49">
        <v>606</v>
      </c>
      <c r="H96" s="50">
        <v>0.74680000000000002</v>
      </c>
      <c r="I96" s="50">
        <v>0.5675</v>
      </c>
    </row>
    <row r="97" spans="1:9" x14ac:dyDescent="0.25">
      <c r="A97" s="51"/>
    </row>
    <row r="98" spans="1:9" ht="15.75" thickBot="1" x14ac:dyDescent="0.3">
      <c r="A98" s="40"/>
    </row>
    <row r="99" spans="1:9" ht="17.25" thickBot="1" x14ac:dyDescent="0.3">
      <c r="A99" s="24" t="s">
        <v>15</v>
      </c>
      <c r="B99" s="25" t="s">
        <v>43</v>
      </c>
      <c r="C99" s="25" t="s">
        <v>0</v>
      </c>
      <c r="D99" s="25" t="s">
        <v>1</v>
      </c>
      <c r="E99" s="25" t="s">
        <v>2</v>
      </c>
      <c r="F99" s="25" t="s">
        <v>44</v>
      </c>
      <c r="G99" s="25" t="s">
        <v>45</v>
      </c>
      <c r="H99" s="25" t="s">
        <v>5</v>
      </c>
      <c r="I99" s="25" t="s">
        <v>6</v>
      </c>
    </row>
    <row r="100" spans="1:9" ht="15.75" thickBot="1" x14ac:dyDescent="0.3">
      <c r="A100" s="52" t="s">
        <v>74</v>
      </c>
      <c r="B100" s="53">
        <v>700</v>
      </c>
      <c r="C100" s="53">
        <v>688</v>
      </c>
      <c r="D100" s="53">
        <v>542</v>
      </c>
      <c r="E100" s="53">
        <v>17</v>
      </c>
      <c r="F100" s="53">
        <v>129</v>
      </c>
      <c r="G100" s="53">
        <v>141</v>
      </c>
      <c r="H100" s="54">
        <v>0.77429999999999999</v>
      </c>
      <c r="I100" s="54">
        <v>0.41</v>
      </c>
    </row>
    <row r="101" spans="1:9" ht="15.75" thickBot="1" x14ac:dyDescent="0.3">
      <c r="A101" s="52" t="s">
        <v>75</v>
      </c>
      <c r="B101" s="53">
        <v>215</v>
      </c>
      <c r="C101" s="53">
        <v>168</v>
      </c>
      <c r="D101" s="53">
        <v>102</v>
      </c>
      <c r="E101" s="53">
        <v>10</v>
      </c>
      <c r="F101" s="53">
        <v>56</v>
      </c>
      <c r="G101" s="53">
        <v>103</v>
      </c>
      <c r="H101" s="54">
        <v>0.47439999999999999</v>
      </c>
      <c r="I101" s="54">
        <v>0.78600000000000003</v>
      </c>
    </row>
    <row r="102" spans="1:9" ht="15.75" thickBot="1" x14ac:dyDescent="0.3">
      <c r="A102" s="52" t="s">
        <v>76</v>
      </c>
      <c r="B102" s="53">
        <v>652</v>
      </c>
      <c r="C102" s="53">
        <v>508</v>
      </c>
      <c r="D102" s="53">
        <v>421</v>
      </c>
      <c r="E102" s="53">
        <v>12</v>
      </c>
      <c r="F102" s="53">
        <v>75</v>
      </c>
      <c r="G102" s="53">
        <v>219</v>
      </c>
      <c r="H102" s="54">
        <v>0.64570000000000005</v>
      </c>
      <c r="I102" s="54">
        <v>0.46929999999999999</v>
      </c>
    </row>
    <row r="103" spans="1:9" ht="15.75" thickBot="1" x14ac:dyDescent="0.3">
      <c r="A103" s="52" t="s">
        <v>77</v>
      </c>
      <c r="B103" s="53">
        <v>366</v>
      </c>
      <c r="C103" s="53">
        <v>390</v>
      </c>
      <c r="D103" s="53">
        <v>308</v>
      </c>
      <c r="E103" s="53">
        <v>6</v>
      </c>
      <c r="F103" s="53">
        <v>76</v>
      </c>
      <c r="G103" s="53">
        <v>52</v>
      </c>
      <c r="H103" s="54">
        <v>0.84150000000000003</v>
      </c>
      <c r="I103" s="54">
        <v>0.36609999999999998</v>
      </c>
    </row>
    <row r="104" spans="1:9" ht="15.75" thickBot="1" x14ac:dyDescent="0.3">
      <c r="A104" s="52" t="s">
        <v>78</v>
      </c>
      <c r="B104" s="53">
        <v>839</v>
      </c>
      <c r="C104" s="53">
        <v>977</v>
      </c>
      <c r="D104" s="53">
        <v>707</v>
      </c>
      <c r="E104" s="53">
        <v>19</v>
      </c>
      <c r="F104" s="53">
        <v>251</v>
      </c>
      <c r="G104" s="53">
        <v>113</v>
      </c>
      <c r="H104" s="54">
        <v>0.8427</v>
      </c>
      <c r="I104" s="54">
        <v>0.45650000000000002</v>
      </c>
    </row>
    <row r="105" spans="1:9" ht="15.75" thickBot="1" x14ac:dyDescent="0.3">
      <c r="A105" s="55" t="s">
        <v>79</v>
      </c>
      <c r="B105" s="56">
        <v>2772</v>
      </c>
      <c r="C105" s="56">
        <v>2731</v>
      </c>
      <c r="D105" s="56">
        <v>2080</v>
      </c>
      <c r="E105" s="57">
        <v>64</v>
      </c>
      <c r="F105" s="57">
        <v>587</v>
      </c>
      <c r="G105" s="57">
        <v>628</v>
      </c>
      <c r="H105" s="58">
        <v>0.75039999999999996</v>
      </c>
      <c r="I105" s="58">
        <v>0.46139999999999998</v>
      </c>
    </row>
    <row r="106" spans="1:9" x14ac:dyDescent="0.25">
      <c r="A106" s="40"/>
    </row>
    <row r="107" spans="1:9" x14ac:dyDescent="0.25">
      <c r="A107" s="2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2A669-2F80-4556-B7AA-72A2F5092A4C}">
  <dimension ref="A1:P14"/>
  <sheetViews>
    <sheetView tabSelected="1" zoomScale="115" zoomScaleNormal="115" workbookViewId="0">
      <selection activeCell="N22" sqref="N22"/>
    </sheetView>
  </sheetViews>
  <sheetFormatPr baseColWidth="10" defaultRowHeight="15" outlineLevelCol="1" x14ac:dyDescent="0.25"/>
  <cols>
    <col min="1" max="1" width="18.5703125" bestFit="1" customWidth="1"/>
    <col min="2" max="2" width="9.7109375" bestFit="1" customWidth="1"/>
    <col min="3" max="8" width="11.5703125" hidden="1" customWidth="1" outlineLevel="1"/>
    <col min="9" max="9" width="6" hidden="1" customWidth="1" outlineLevel="1"/>
    <col min="10" max="10" width="8.7109375" bestFit="1" customWidth="1" collapsed="1"/>
    <col min="11" max="11" width="10" bestFit="1" customWidth="1"/>
    <col min="12" max="12" width="11.140625" customWidth="1"/>
    <col min="13" max="13" width="7.28515625" customWidth="1"/>
    <col min="14" max="14" width="8" customWidth="1"/>
    <col min="15" max="15" width="7.7109375" customWidth="1"/>
    <col min="16" max="16" width="6.28515625" bestFit="1" customWidth="1"/>
  </cols>
  <sheetData>
    <row r="1" spans="1:16" ht="15.75" thickBot="1" x14ac:dyDescent="0.3">
      <c r="A1" t="s">
        <v>36</v>
      </c>
    </row>
    <row r="2" spans="1:16" ht="23.25" thickBot="1" x14ac:dyDescent="0.3">
      <c r="A2" s="1" t="s">
        <v>87</v>
      </c>
      <c r="B2" s="2" t="s">
        <v>32</v>
      </c>
      <c r="C2" s="2" t="s">
        <v>38</v>
      </c>
      <c r="D2" s="2" t="s">
        <v>39</v>
      </c>
      <c r="E2" s="2" t="s">
        <v>40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38</v>
      </c>
      <c r="K2" s="2" t="s">
        <v>39</v>
      </c>
      <c r="L2" s="2" t="s">
        <v>40</v>
      </c>
      <c r="M2" s="2" t="s">
        <v>7</v>
      </c>
      <c r="N2" s="2" t="s">
        <v>8</v>
      </c>
      <c r="O2" s="2" t="s">
        <v>9</v>
      </c>
      <c r="P2" s="2" t="s">
        <v>10</v>
      </c>
    </row>
    <row r="3" spans="1:16" ht="15.75" thickBot="1" x14ac:dyDescent="0.3">
      <c r="A3" s="14" t="s">
        <v>25</v>
      </c>
      <c r="B3" s="3">
        <v>859</v>
      </c>
      <c r="C3" s="4">
        <v>543</v>
      </c>
      <c r="D3" s="3">
        <v>289</v>
      </c>
      <c r="E3" s="3">
        <v>66</v>
      </c>
      <c r="F3" s="3">
        <v>188</v>
      </c>
      <c r="G3" s="3">
        <v>504</v>
      </c>
      <c r="H3" s="5" t="s">
        <v>80</v>
      </c>
      <c r="I3" s="5">
        <v>1.3743000000000001</v>
      </c>
      <c r="J3" s="3">
        <f>D3</f>
        <v>289</v>
      </c>
      <c r="K3" s="3">
        <f>E3+F3</f>
        <v>254</v>
      </c>
      <c r="L3" s="3">
        <f>G3</f>
        <v>504</v>
      </c>
      <c r="M3" s="5">
        <f>D3/(F3+D3+E3)</f>
        <v>0.5322283609576427</v>
      </c>
      <c r="N3" s="5">
        <f>D3/(D3+G3)</f>
        <v>0.36443883984867592</v>
      </c>
      <c r="O3" s="5">
        <f>2*(M3*N3)/(M3+N3)</f>
        <v>0.43263473053892215</v>
      </c>
      <c r="P3" s="5">
        <f>D3/(D3+E3+F3+G3)</f>
        <v>0.27602674307545366</v>
      </c>
    </row>
    <row r="4" spans="1:16" ht="15.75" thickBot="1" x14ac:dyDescent="0.3">
      <c r="A4" s="14" t="s">
        <v>26</v>
      </c>
      <c r="B4" s="3">
        <v>528</v>
      </c>
      <c r="C4" s="3">
        <v>588</v>
      </c>
      <c r="D4" s="3">
        <v>196</v>
      </c>
      <c r="E4" s="3">
        <v>53</v>
      </c>
      <c r="F4" s="3">
        <v>339</v>
      </c>
      <c r="G4" s="3">
        <v>279</v>
      </c>
      <c r="H4" s="5" t="s">
        <v>81</v>
      </c>
      <c r="I4" s="5">
        <v>1.9721</v>
      </c>
      <c r="J4" s="3">
        <f t="shared" ref="J4:J5" si="0">D4</f>
        <v>196</v>
      </c>
      <c r="K4" s="3">
        <f t="shared" ref="K4:K5" si="1">E4+F4</f>
        <v>392</v>
      </c>
      <c r="L4" s="3">
        <f t="shared" ref="L4:L5" si="2">G4</f>
        <v>279</v>
      </c>
      <c r="M4" s="5">
        <f t="shared" ref="M4:M6" si="3">D4/(F4+D4+E4)</f>
        <v>0.33333333333333331</v>
      </c>
      <c r="N4" s="5">
        <f t="shared" ref="N4:N6" si="4">D4/(D4+G4)</f>
        <v>0.4126315789473684</v>
      </c>
      <c r="O4" s="5">
        <f t="shared" ref="O4:O6" si="5">2*(M4*N4)/(M4+N4)</f>
        <v>0.36876763875823143</v>
      </c>
      <c r="P4" s="5">
        <f t="shared" ref="P4:P6" si="6">D4/(D4+E4+F4+G4)</f>
        <v>0.22606689734717417</v>
      </c>
    </row>
    <row r="5" spans="1:16" ht="15.75" thickBot="1" x14ac:dyDescent="0.3">
      <c r="A5" s="14" t="s">
        <v>27</v>
      </c>
      <c r="B5" s="3">
        <v>436</v>
      </c>
      <c r="C5" s="3">
        <v>660</v>
      </c>
      <c r="D5" s="3">
        <v>221</v>
      </c>
      <c r="E5" s="3">
        <v>41</v>
      </c>
      <c r="F5" s="3">
        <v>398</v>
      </c>
      <c r="G5" s="3">
        <v>174</v>
      </c>
      <c r="H5" s="5" t="s">
        <v>82</v>
      </c>
      <c r="I5" s="5">
        <v>0.91559999999999997</v>
      </c>
      <c r="J5" s="3">
        <f t="shared" si="0"/>
        <v>221</v>
      </c>
      <c r="K5" s="3">
        <f t="shared" si="1"/>
        <v>439</v>
      </c>
      <c r="L5" s="3">
        <f t="shared" si="2"/>
        <v>174</v>
      </c>
      <c r="M5" s="5">
        <f t="shared" si="3"/>
        <v>0.33484848484848484</v>
      </c>
      <c r="N5" s="5">
        <f t="shared" si="4"/>
        <v>0.55949367088607593</v>
      </c>
      <c r="O5" s="5">
        <f t="shared" si="5"/>
        <v>0.41895734597156398</v>
      </c>
      <c r="P5" s="5">
        <f t="shared" si="6"/>
        <v>0.26498800959232616</v>
      </c>
    </row>
    <row r="6" spans="1:16" ht="15.75" thickBot="1" x14ac:dyDescent="0.3">
      <c r="A6" s="6" t="s">
        <v>30</v>
      </c>
      <c r="B6" s="7">
        <f>SUM(B3:B5)</f>
        <v>1823</v>
      </c>
      <c r="C6" s="7">
        <f t="shared" ref="C6:L6" si="7">SUM(C3:C5)</f>
        <v>1791</v>
      </c>
      <c r="D6" s="7">
        <f t="shared" si="7"/>
        <v>706</v>
      </c>
      <c r="E6" s="7">
        <f t="shared" si="7"/>
        <v>160</v>
      </c>
      <c r="F6" s="7">
        <f t="shared" si="7"/>
        <v>925</v>
      </c>
      <c r="G6" s="7">
        <f t="shared" si="7"/>
        <v>957</v>
      </c>
      <c r="H6" s="7">
        <f t="shared" si="7"/>
        <v>0</v>
      </c>
      <c r="I6" s="7">
        <f t="shared" si="7"/>
        <v>4.2620000000000005</v>
      </c>
      <c r="J6" s="7">
        <f t="shared" si="7"/>
        <v>706</v>
      </c>
      <c r="K6" s="7">
        <f t="shared" si="7"/>
        <v>1085</v>
      </c>
      <c r="L6" s="7">
        <f t="shared" si="7"/>
        <v>957</v>
      </c>
      <c r="M6" s="9">
        <f t="shared" si="3"/>
        <v>0.39419318816303739</v>
      </c>
      <c r="N6" s="9">
        <f t="shared" si="4"/>
        <v>0.42453397474443777</v>
      </c>
      <c r="O6" s="9">
        <f t="shared" si="5"/>
        <v>0.40880138969310947</v>
      </c>
      <c r="P6" s="9">
        <f t="shared" si="6"/>
        <v>0.25691411935953423</v>
      </c>
    </row>
    <row r="9" spans="1:16" ht="15.75" thickBot="1" x14ac:dyDescent="0.3"/>
    <row r="10" spans="1:16" ht="23.25" thickBot="1" x14ac:dyDescent="0.3">
      <c r="A10" s="1" t="s">
        <v>86</v>
      </c>
      <c r="B10" s="2" t="s">
        <v>32</v>
      </c>
      <c r="C10" s="2" t="s">
        <v>38</v>
      </c>
      <c r="D10" s="2" t="s">
        <v>39</v>
      </c>
      <c r="E10" s="2" t="s">
        <v>40</v>
      </c>
      <c r="F10" s="2" t="s">
        <v>7</v>
      </c>
      <c r="G10" s="2" t="s">
        <v>8</v>
      </c>
      <c r="H10" s="2" t="s">
        <v>9</v>
      </c>
      <c r="I10" s="2" t="s">
        <v>10</v>
      </c>
      <c r="J10" s="2" t="s">
        <v>38</v>
      </c>
      <c r="K10" s="2" t="s">
        <v>39</v>
      </c>
      <c r="L10" s="2" t="s">
        <v>40</v>
      </c>
      <c r="M10" s="2" t="s">
        <v>7</v>
      </c>
      <c r="N10" s="2" t="s">
        <v>8</v>
      </c>
      <c r="O10" s="2" t="s">
        <v>9</v>
      </c>
      <c r="P10" s="2" t="s">
        <v>10</v>
      </c>
    </row>
    <row r="11" spans="1:16" ht="15.75" thickBot="1" x14ac:dyDescent="0.3">
      <c r="A11" s="14" t="s">
        <v>25</v>
      </c>
      <c r="B11" s="3">
        <v>1269</v>
      </c>
      <c r="C11" s="4">
        <v>1615</v>
      </c>
      <c r="D11" s="3">
        <v>873</v>
      </c>
      <c r="E11" s="3">
        <v>51</v>
      </c>
      <c r="F11" s="3">
        <v>691</v>
      </c>
      <c r="G11" s="3">
        <v>345</v>
      </c>
      <c r="H11" s="5" t="s">
        <v>83</v>
      </c>
      <c r="I11" s="5">
        <v>1.3743000000000001</v>
      </c>
      <c r="J11" s="3">
        <f>D11</f>
        <v>873</v>
      </c>
      <c r="K11" s="3">
        <f>E11+F11</f>
        <v>742</v>
      </c>
      <c r="L11" s="3">
        <f>G11</f>
        <v>345</v>
      </c>
      <c r="M11" s="5">
        <f>D11/(F11+D11+E11)</f>
        <v>0.54055727554179567</v>
      </c>
      <c r="N11" s="5">
        <f>D11/(D11+G11)</f>
        <v>0.71674876847290636</v>
      </c>
      <c r="O11" s="5">
        <f>2*(M11*N11)/(M11+N11)</f>
        <v>0.61630780091775506</v>
      </c>
      <c r="P11" s="5">
        <f>D11/(D11+E11+F11+G11)</f>
        <v>0.44540816326530613</v>
      </c>
    </row>
    <row r="12" spans="1:16" ht="15.75" thickBot="1" x14ac:dyDescent="0.3">
      <c r="A12" s="14" t="s">
        <v>26</v>
      </c>
      <c r="B12" s="3">
        <v>1419</v>
      </c>
      <c r="C12" s="3">
        <v>680</v>
      </c>
      <c r="D12" s="3">
        <v>614</v>
      </c>
      <c r="E12" s="3">
        <v>11</v>
      </c>
      <c r="F12" s="3">
        <v>55</v>
      </c>
      <c r="G12" s="3">
        <v>794</v>
      </c>
      <c r="H12" s="5" t="s">
        <v>84</v>
      </c>
      <c r="I12" s="5">
        <v>1.9721</v>
      </c>
      <c r="J12" s="3">
        <f t="shared" ref="J12:J13" si="8">D12</f>
        <v>614</v>
      </c>
      <c r="K12" s="3">
        <f t="shared" ref="K12:K13" si="9">E12+F12</f>
        <v>66</v>
      </c>
      <c r="L12" s="3">
        <f t="shared" ref="L12:L13" si="10">G12</f>
        <v>794</v>
      </c>
      <c r="M12" s="5">
        <f t="shared" ref="M12:M14" si="11">D12/(F12+D12+E12)</f>
        <v>0.90294117647058825</v>
      </c>
      <c r="N12" s="5">
        <f t="shared" ref="N12:N14" si="12">D12/(D12+G12)</f>
        <v>0.43607954545454547</v>
      </c>
      <c r="O12" s="5">
        <f t="shared" ref="O12:O14" si="13">2*(M12*N12)/(M12+N12)</f>
        <v>0.58812260536398475</v>
      </c>
      <c r="P12" s="5">
        <f t="shared" ref="P12:P14" si="14">D12/(D12+E12+F12+G12)</f>
        <v>0.41655359565807326</v>
      </c>
    </row>
    <row r="13" spans="1:16" ht="15.75" thickBot="1" x14ac:dyDescent="0.3">
      <c r="A13" s="14" t="s">
        <v>27</v>
      </c>
      <c r="B13" s="3">
        <v>1295</v>
      </c>
      <c r="C13" s="3">
        <v>1529</v>
      </c>
      <c r="D13" s="3">
        <v>913</v>
      </c>
      <c r="E13" s="3">
        <v>45</v>
      </c>
      <c r="F13" s="3">
        <v>571</v>
      </c>
      <c r="G13" s="3">
        <v>337</v>
      </c>
      <c r="H13" s="5" t="s">
        <v>85</v>
      </c>
      <c r="I13" s="5">
        <v>0.91559999999999997</v>
      </c>
      <c r="J13" s="3">
        <f t="shared" si="8"/>
        <v>913</v>
      </c>
      <c r="K13" s="3">
        <f t="shared" si="9"/>
        <v>616</v>
      </c>
      <c r="L13" s="3">
        <f t="shared" si="10"/>
        <v>337</v>
      </c>
      <c r="M13" s="5">
        <f t="shared" si="11"/>
        <v>0.59712230215827333</v>
      </c>
      <c r="N13" s="5">
        <f t="shared" si="12"/>
        <v>0.73040000000000005</v>
      </c>
      <c r="O13" s="5">
        <f t="shared" si="13"/>
        <v>0.65707088880892406</v>
      </c>
      <c r="P13" s="5">
        <f t="shared" si="14"/>
        <v>0.48928188638799569</v>
      </c>
    </row>
    <row r="14" spans="1:16" ht="15.75" thickBot="1" x14ac:dyDescent="0.3">
      <c r="A14" s="6" t="s">
        <v>30</v>
      </c>
      <c r="B14" s="7">
        <f>SUM(B11:B13)</f>
        <v>3983</v>
      </c>
      <c r="C14" s="7">
        <f t="shared" ref="C14" si="15">SUM(C11:C13)</f>
        <v>3824</v>
      </c>
      <c r="D14" s="7">
        <f t="shared" ref="D14" si="16">SUM(D11:D13)</f>
        <v>2400</v>
      </c>
      <c r="E14" s="7">
        <f t="shared" ref="E14" si="17">SUM(E11:E13)</f>
        <v>107</v>
      </c>
      <c r="F14" s="7">
        <f t="shared" ref="F14" si="18">SUM(F11:F13)</f>
        <v>1317</v>
      </c>
      <c r="G14" s="7">
        <f t="shared" ref="G14" si="19">SUM(G11:G13)</f>
        <v>1476</v>
      </c>
      <c r="H14" s="7">
        <f t="shared" ref="H14" si="20">SUM(H11:H13)</f>
        <v>0</v>
      </c>
      <c r="I14" s="7">
        <f t="shared" ref="I14" si="21">SUM(I11:I13)</f>
        <v>4.2620000000000005</v>
      </c>
      <c r="J14" s="7">
        <f t="shared" ref="J14" si="22">SUM(J11:J13)</f>
        <v>2400</v>
      </c>
      <c r="K14" s="7">
        <f t="shared" ref="K14" si="23">SUM(K11:K13)</f>
        <v>1424</v>
      </c>
      <c r="L14" s="7">
        <f t="shared" ref="L14" si="24">SUM(L11:L13)</f>
        <v>1476</v>
      </c>
      <c r="M14" s="9">
        <f t="shared" si="11"/>
        <v>0.62761506276150625</v>
      </c>
      <c r="N14" s="9">
        <f t="shared" si="12"/>
        <v>0.61919504643962853</v>
      </c>
      <c r="O14" s="9">
        <f t="shared" si="13"/>
        <v>0.62337662337662336</v>
      </c>
      <c r="P14" s="9">
        <f t="shared" si="14"/>
        <v>0.45283018867924529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Arganda Soria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Carlos Barrera</cp:lastModifiedBy>
  <dcterms:created xsi:type="dcterms:W3CDTF">2021-12-15T16:17:55Z</dcterms:created>
  <dcterms:modified xsi:type="dcterms:W3CDTF">2022-02-28T06:56:34Z</dcterms:modified>
</cp:coreProperties>
</file>